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'주보출석표'!$A$1:$EG$31</definedName>
  </definedNames>
  <calcPr fullCalcOnLoad="1"/>
</workbook>
</file>

<file path=xl/sharedStrings.xml><?xml version="1.0" encoding="utf-8"?>
<sst xmlns="http://schemas.openxmlformats.org/spreadsheetml/2006/main" count="1622" uniqueCount="237">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</sst>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8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0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1" fontId="10" fillId="0" borderId="43" xfId="0" applyNumberFormat="1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>
      <alignment vertical="center"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9" fontId="10" fillId="0" borderId="45" xfId="43" applyNumberFormat="1" applyFont="1" applyFill="1" applyBorder="1" applyAlignment="1" applyProtection="1">
      <alignment horizontal="center" vertical="center" shrinkToFit="1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185" fontId="10" fillId="0" borderId="45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79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47" xfId="0" applyNumberFormat="1" applyFont="1" applyFill="1" applyBorder="1" applyAlignment="1">
      <alignment horizontal="center" vertical="center" shrinkToFit="1"/>
    </xf>
    <xf numFmtId="185" fontId="2" fillId="0" borderId="4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27" fillId="0" borderId="60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185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2" xfId="43" applyNumberFormat="1" applyFont="1" applyFill="1" applyBorder="1" applyAlignment="1" applyProtection="1">
      <alignment horizontal="center" vertical="center"/>
      <protection/>
    </xf>
    <xf numFmtId="181" fontId="10" fillId="0" borderId="63" xfId="43" applyNumberFormat="1" applyFont="1" applyFill="1" applyBorder="1" applyAlignment="1" applyProtection="1">
      <alignment horizontal="center" vertical="center"/>
      <protection/>
    </xf>
    <xf numFmtId="181" fontId="10" fillId="0" borderId="64" xfId="43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64"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V65536"/>
  <sheetViews>
    <sheetView showZeros="0" tabSelected="1" workbookViewId="0" topLeftCell="A1">
      <selection activeCell="J28" sqref="J28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0" width="2.57421875" style="29" hidden="1" customWidth="1"/>
    <col min="31" max="33" width="2.57421875" style="29" customWidth="1"/>
    <col min="34" max="34" width="7.57421875" style="29" customWidth="1"/>
    <col min="35" max="35" width="3.57421875" style="29" customWidth="1"/>
    <col min="36" max="37" width="2.57421875" style="29" customWidth="1"/>
    <col min="38" max="56" width="2.57421875" style="29" hidden="1" customWidth="1"/>
    <col min="57" max="59" width="2.57421875" style="29" customWidth="1"/>
    <col min="60" max="60" width="7.57421875" style="29" customWidth="1"/>
    <col min="61" max="61" width="3.57421875" style="29" customWidth="1"/>
    <col min="62" max="63" width="2.57421875" style="29" customWidth="1"/>
    <col min="64" max="82" width="2.57421875" style="29" hidden="1" customWidth="1"/>
    <col min="83" max="85" width="2.57421875" style="29" customWidth="1"/>
    <col min="86" max="86" width="7.57421875" style="29" customWidth="1"/>
    <col min="87" max="87" width="3.57421875" style="29" customWidth="1"/>
    <col min="88" max="89" width="2.57421875" style="29" customWidth="1"/>
    <col min="90" max="108" width="2.57421875" style="29" hidden="1" customWidth="1"/>
    <col min="109" max="111" width="2.57421875" style="29" customWidth="1"/>
    <col min="112" max="112" width="7.57421875" style="29" customWidth="1"/>
    <col min="113" max="113" width="3.57421875" style="29" customWidth="1"/>
    <col min="114" max="115" width="2.57421875" style="29" customWidth="1"/>
    <col min="116" max="134" width="2.57421875" style="29" hidden="1" customWidth="1"/>
    <col min="135" max="137" width="2.57421875" style="29" customWidth="1"/>
    <col min="138" max="138" width="5.57421875" style="29" customWidth="1"/>
    <col min="139" max="141" width="2.57421875" style="29" customWidth="1"/>
    <col min="142" max="144" width="2.421875" style="29" customWidth="1"/>
    <col min="145" max="145" width="5.57421875" style="29" customWidth="1"/>
    <col min="146" max="148" width="2.57421875" style="29" customWidth="1"/>
    <col min="149" max="151" width="2.421875" style="29" customWidth="1"/>
    <col min="152" max="16384" width="9.00390625" style="12" customWidth="1"/>
  </cols>
  <sheetData>
    <row r="1" spans="1:137" ht="18" customHeight="1">
      <c r="A1" s="148">
        <v>41063</v>
      </c>
      <c r="B1" s="149"/>
      <c r="C1" s="149"/>
      <c r="D1" s="149"/>
      <c r="E1" s="149"/>
      <c r="F1" s="149"/>
      <c r="G1" s="15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13" t="s">
        <v>24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5"/>
      <c r="BH1" s="13" t="s">
        <v>25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5"/>
      <c r="CH1" s="13" t="s">
        <v>2</v>
      </c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5"/>
      <c r="DH1" s="14" t="s">
        <v>3</v>
      </c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5"/>
    </row>
    <row r="2" spans="1:137" ht="18" customHeight="1">
      <c r="A2" s="151"/>
      <c r="B2" s="152"/>
      <c r="C2" s="152"/>
      <c r="D2" s="152"/>
      <c r="E2" s="152"/>
      <c r="F2" s="152"/>
      <c r="G2" s="15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6" t="s">
        <v>232</v>
      </c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7"/>
      <c r="BH2" s="16" t="s">
        <v>59</v>
      </c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7"/>
      <c r="CH2" s="16" t="s">
        <v>60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7"/>
      <c r="DH2" s="36" t="s">
        <v>61</v>
      </c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7"/>
    </row>
    <row r="3" spans="1:137" ht="18" customHeight="1">
      <c r="A3" s="154" t="s">
        <v>5</v>
      </c>
      <c r="B3" s="155"/>
      <c r="C3" s="155"/>
      <c r="D3" s="155"/>
      <c r="E3" s="155"/>
      <c r="F3" s="155"/>
      <c r="G3" s="156"/>
      <c r="H3" s="3" t="s">
        <v>6</v>
      </c>
      <c r="I3" s="177">
        <f>COUNTIF(I7:I17,"재적")</f>
        <v>6</v>
      </c>
      <c r="J3" s="178"/>
      <c r="K3" s="179"/>
      <c r="L3" s="160" t="s">
        <v>7</v>
      </c>
      <c r="M3" s="160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3" t="s">
        <v>6</v>
      </c>
      <c r="AI3" s="177">
        <f>COUNTIF(AI7:AI17,"재적")</f>
        <v>4</v>
      </c>
      <c r="AJ3" s="178"/>
      <c r="AK3" s="179"/>
      <c r="AL3" s="160" t="s">
        <v>7</v>
      </c>
      <c r="AM3" s="160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2"/>
      <c r="BH3" s="3" t="s">
        <v>6</v>
      </c>
      <c r="BI3" s="177">
        <f>COUNTIF(BI7:BI17,"재적")</f>
        <v>5</v>
      </c>
      <c r="BJ3" s="178"/>
      <c r="BK3" s="179"/>
      <c r="BL3" s="160" t="s">
        <v>7</v>
      </c>
      <c r="BM3" s="160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2"/>
      <c r="CH3" s="40" t="s">
        <v>6</v>
      </c>
      <c r="CI3" s="177">
        <f>COUNTIF(CI7:CI17,"재적")</f>
        <v>11</v>
      </c>
      <c r="CJ3" s="178"/>
      <c r="CK3" s="179"/>
      <c r="CL3" s="160" t="s">
        <v>7</v>
      </c>
      <c r="CM3" s="160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2"/>
      <c r="DH3" s="37" t="s">
        <v>6</v>
      </c>
      <c r="DI3" s="177">
        <f>COUNTIF(DI7:DI17,"재적")</f>
        <v>9</v>
      </c>
      <c r="DJ3" s="178"/>
      <c r="DK3" s="179"/>
      <c r="DL3" s="160" t="s">
        <v>7</v>
      </c>
      <c r="DM3" s="160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2"/>
    </row>
    <row r="4" spans="1:151" ht="18" customHeight="1">
      <c r="A4" s="157"/>
      <c r="B4" s="158"/>
      <c r="C4" s="158"/>
      <c r="D4" s="158"/>
      <c r="E4" s="158"/>
      <c r="F4" s="158"/>
      <c r="G4" s="159"/>
      <c r="H4" s="4" t="s">
        <v>8</v>
      </c>
      <c r="I4" s="116"/>
      <c r="J4" s="189">
        <v>1947</v>
      </c>
      <c r="K4" s="190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>COUNTIF(AD7:AD17,"●")</f>
        <v>5</v>
      </c>
      <c r="AE4" s="28">
        <f>COUNTIF(AE7:AE17,"●")</f>
        <v>2</v>
      </c>
      <c r="AF4" s="28">
        <f>COUNTIF(AF7:AF17,"●")</f>
        <v>4</v>
      </c>
      <c r="AG4" s="245">
        <f>COUNTIF(AG7:AG17,"●")</f>
        <v>4</v>
      </c>
      <c r="AH4" s="38" t="s">
        <v>8</v>
      </c>
      <c r="AI4" s="118">
        <f>COUNTIF(AI7:AI17,"신입")</f>
        <v>0</v>
      </c>
      <c r="AJ4" s="181">
        <v>715</v>
      </c>
      <c r="AK4" s="182"/>
      <c r="AL4" s="28">
        <f aca="true" t="shared" si="1" ref="AL4:BG4">COUNTIF(AL7:AL17,"●")</f>
        <v>3</v>
      </c>
      <c r="AM4" s="28">
        <f t="shared" si="1"/>
        <v>4</v>
      </c>
      <c r="AN4" s="28">
        <f t="shared" si="1"/>
        <v>4</v>
      </c>
      <c r="AO4" s="28">
        <f t="shared" si="1"/>
        <v>2</v>
      </c>
      <c r="AP4" s="28">
        <f t="shared" si="1"/>
        <v>3</v>
      </c>
      <c r="AQ4" s="28">
        <f t="shared" si="1"/>
        <v>4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28">
        <f t="shared" si="1"/>
        <v>3</v>
      </c>
      <c r="AV4" s="28">
        <f t="shared" si="1"/>
        <v>4</v>
      </c>
      <c r="AW4" s="28">
        <f t="shared" si="1"/>
        <v>2</v>
      </c>
      <c r="AX4" s="28">
        <f t="shared" si="1"/>
        <v>4</v>
      </c>
      <c r="AY4" s="28">
        <f t="shared" si="1"/>
        <v>3</v>
      </c>
      <c r="AZ4" s="28">
        <f t="shared" si="1"/>
        <v>3</v>
      </c>
      <c r="BA4" s="28">
        <f t="shared" si="1"/>
        <v>2</v>
      </c>
      <c r="BB4" s="28">
        <f t="shared" si="1"/>
        <v>2</v>
      </c>
      <c r="BC4" s="28">
        <f t="shared" si="1"/>
        <v>2</v>
      </c>
      <c r="BD4" s="28">
        <f t="shared" si="1"/>
        <v>2</v>
      </c>
      <c r="BE4" s="28">
        <f t="shared" si="1"/>
        <v>3</v>
      </c>
      <c r="BF4" s="28">
        <f t="shared" si="1"/>
        <v>4</v>
      </c>
      <c r="BG4" s="245">
        <f t="shared" si="1"/>
        <v>3</v>
      </c>
      <c r="BH4" s="38" t="s">
        <v>8</v>
      </c>
      <c r="BI4" s="118"/>
      <c r="BJ4" s="181">
        <v>1570</v>
      </c>
      <c r="BK4" s="182"/>
      <c r="BL4" s="28">
        <f aca="true" t="shared" si="2" ref="BL4:CG4">COUNTIF(BL7:BL17,"●")</f>
        <v>5</v>
      </c>
      <c r="BM4" s="28">
        <f t="shared" si="2"/>
        <v>5</v>
      </c>
      <c r="BN4" s="28">
        <f t="shared" si="2"/>
        <v>3</v>
      </c>
      <c r="BO4" s="28">
        <f t="shared" si="2"/>
        <v>2</v>
      </c>
      <c r="BP4" s="28">
        <f t="shared" si="2"/>
        <v>5</v>
      </c>
      <c r="BQ4" s="28">
        <f t="shared" si="2"/>
        <v>5</v>
      </c>
      <c r="BR4" s="28">
        <f t="shared" si="2"/>
        <v>5</v>
      </c>
      <c r="BS4" s="28">
        <f t="shared" si="2"/>
        <v>3</v>
      </c>
      <c r="BT4" s="28">
        <f t="shared" si="2"/>
        <v>5</v>
      </c>
      <c r="BU4" s="28">
        <f t="shared" si="2"/>
        <v>3</v>
      </c>
      <c r="BV4" s="28">
        <f t="shared" si="2"/>
        <v>5</v>
      </c>
      <c r="BW4" s="28">
        <f t="shared" si="2"/>
        <v>3</v>
      </c>
      <c r="BX4" s="28">
        <f t="shared" si="2"/>
        <v>3</v>
      </c>
      <c r="BY4" s="28">
        <f t="shared" si="2"/>
        <v>5</v>
      </c>
      <c r="BZ4" s="28">
        <f t="shared" si="2"/>
        <v>4</v>
      </c>
      <c r="CA4" s="28">
        <f t="shared" si="2"/>
        <v>3</v>
      </c>
      <c r="CB4" s="28">
        <f t="shared" si="2"/>
        <v>3</v>
      </c>
      <c r="CC4" s="28">
        <f t="shared" si="2"/>
        <v>3</v>
      </c>
      <c r="CD4" s="28">
        <f t="shared" si="2"/>
        <v>2</v>
      </c>
      <c r="CE4" s="28">
        <f t="shared" si="2"/>
        <v>3</v>
      </c>
      <c r="CF4" s="28">
        <f t="shared" si="2"/>
        <v>2</v>
      </c>
      <c r="CG4" s="245">
        <f t="shared" si="2"/>
        <v>3</v>
      </c>
      <c r="CH4" s="38" t="s">
        <v>8</v>
      </c>
      <c r="CI4" s="118">
        <v>2</v>
      </c>
      <c r="CJ4" s="181">
        <v>2281</v>
      </c>
      <c r="CK4" s="182"/>
      <c r="CL4" s="28">
        <f aca="true" t="shared" si="3" ref="CL4:DG4">COUNTIF(CL7:CL17,"●")</f>
        <v>5</v>
      </c>
      <c r="CM4" s="28">
        <f t="shared" si="3"/>
        <v>6</v>
      </c>
      <c r="CN4" s="28">
        <f t="shared" si="3"/>
        <v>5</v>
      </c>
      <c r="CO4" s="28">
        <f t="shared" si="3"/>
        <v>2</v>
      </c>
      <c r="CP4" s="28">
        <f t="shared" si="3"/>
        <v>5</v>
      </c>
      <c r="CQ4" s="28">
        <f t="shared" si="3"/>
        <v>6</v>
      </c>
      <c r="CR4" s="28">
        <f t="shared" si="3"/>
        <v>5</v>
      </c>
      <c r="CS4" s="28">
        <f t="shared" si="3"/>
        <v>5</v>
      </c>
      <c r="CT4" s="28">
        <f t="shared" si="3"/>
        <v>6</v>
      </c>
      <c r="CU4" s="28">
        <f t="shared" si="3"/>
        <v>5</v>
      </c>
      <c r="CV4" s="28">
        <f t="shared" si="3"/>
        <v>5</v>
      </c>
      <c r="CW4" s="28">
        <f t="shared" si="3"/>
        <v>6</v>
      </c>
      <c r="CX4" s="28">
        <f t="shared" si="3"/>
        <v>7</v>
      </c>
      <c r="CY4" s="28">
        <f t="shared" si="3"/>
        <v>6</v>
      </c>
      <c r="CZ4" s="28">
        <f t="shared" si="3"/>
        <v>7</v>
      </c>
      <c r="DA4" s="28">
        <f t="shared" si="3"/>
        <v>7</v>
      </c>
      <c r="DB4" s="28">
        <f t="shared" si="3"/>
        <v>6</v>
      </c>
      <c r="DC4" s="28">
        <f t="shared" si="3"/>
        <v>6</v>
      </c>
      <c r="DD4" s="28">
        <f t="shared" si="3"/>
        <v>6</v>
      </c>
      <c r="DE4" s="28">
        <f t="shared" si="3"/>
        <v>7</v>
      </c>
      <c r="DF4" s="28">
        <f t="shared" si="3"/>
        <v>6</v>
      </c>
      <c r="DG4" s="245">
        <f t="shared" si="3"/>
        <v>5</v>
      </c>
      <c r="DH4" s="38" t="s">
        <v>8</v>
      </c>
      <c r="DI4" s="118"/>
      <c r="DJ4" s="181">
        <v>2350</v>
      </c>
      <c r="DK4" s="182"/>
      <c r="DL4" s="28">
        <f aca="true" t="shared" si="4" ref="DL4:EG4">COUNTIF(DL7:DL17,"●")</f>
        <v>4</v>
      </c>
      <c r="DM4" s="28">
        <f t="shared" si="4"/>
        <v>2</v>
      </c>
      <c r="DN4" s="28">
        <f t="shared" si="4"/>
        <v>4</v>
      </c>
      <c r="DO4" s="28">
        <f t="shared" si="4"/>
        <v>0</v>
      </c>
      <c r="DP4" s="28">
        <f t="shared" si="4"/>
        <v>1</v>
      </c>
      <c r="DQ4" s="28">
        <f t="shared" si="4"/>
        <v>5</v>
      </c>
      <c r="DR4" s="28">
        <f t="shared" si="4"/>
        <v>3</v>
      </c>
      <c r="DS4" s="28">
        <f t="shared" si="4"/>
        <v>6</v>
      </c>
      <c r="DT4" s="28">
        <f t="shared" si="4"/>
        <v>3</v>
      </c>
      <c r="DU4" s="28">
        <f t="shared" si="4"/>
        <v>6</v>
      </c>
      <c r="DV4" s="28">
        <f t="shared" si="4"/>
        <v>4</v>
      </c>
      <c r="DW4" s="28">
        <f t="shared" si="4"/>
        <v>4</v>
      </c>
      <c r="DX4" s="28">
        <f t="shared" si="4"/>
        <v>6</v>
      </c>
      <c r="DY4" s="28">
        <f t="shared" si="4"/>
        <v>4</v>
      </c>
      <c r="DZ4" s="28">
        <f t="shared" si="4"/>
        <v>2</v>
      </c>
      <c r="EA4" s="28">
        <f t="shared" si="4"/>
        <v>3</v>
      </c>
      <c r="EB4" s="28">
        <f t="shared" si="4"/>
        <v>2</v>
      </c>
      <c r="EC4" s="28">
        <f t="shared" si="4"/>
        <v>2</v>
      </c>
      <c r="ED4" s="28">
        <f t="shared" si="4"/>
        <v>3</v>
      </c>
      <c r="EE4" s="28">
        <f t="shared" si="4"/>
        <v>2</v>
      </c>
      <c r="EF4" s="28">
        <f t="shared" si="4"/>
        <v>2</v>
      </c>
      <c r="EG4" s="245">
        <f t="shared" si="4"/>
        <v>3</v>
      </c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37" ht="18" customHeight="1">
      <c r="A5" s="221" t="s">
        <v>26</v>
      </c>
      <c r="B5" s="222"/>
      <c r="C5" s="222"/>
      <c r="D5" s="222"/>
      <c r="E5" s="222"/>
      <c r="F5" s="222"/>
      <c r="G5" s="223"/>
      <c r="H5" s="6" t="s">
        <v>9</v>
      </c>
      <c r="I5" s="117"/>
      <c r="J5" s="191"/>
      <c r="K5" s="192"/>
      <c r="L5" s="174">
        <f>AG4*10+I4*10+I5*20+(J7+J8+J9+J10+J11+J12+J13+J14+J15+J17)</f>
        <v>53</v>
      </c>
      <c r="M5" s="174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6"/>
      <c r="AH5" s="6" t="s">
        <v>9</v>
      </c>
      <c r="AI5" s="117">
        <f>COUNTIF(AI7:AI17,"등반")</f>
        <v>0</v>
      </c>
      <c r="AJ5" s="183"/>
      <c r="AK5" s="184"/>
      <c r="AL5" s="174">
        <f>BG4*10+AI4*10+AI5*20+(AJ7+AJ8+AJ9+AJ10+AJ11+AJ12+AJ13+AJ14+AJ15+AJ17)</f>
        <v>37</v>
      </c>
      <c r="AM5" s="174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6"/>
      <c r="BH5" s="6" t="s">
        <v>9</v>
      </c>
      <c r="BI5" s="117">
        <f>COUNTIF(BI7:BI17,"등반")</f>
        <v>0</v>
      </c>
      <c r="BJ5" s="183"/>
      <c r="BK5" s="184"/>
      <c r="BL5" s="174">
        <f>CG4*10+BI4*10+BI5*20+(BJ7+BJ8+BJ9+BJ10+BJ11+BJ12+BJ13+BJ14+BJ15+BJ17)</f>
        <v>30</v>
      </c>
      <c r="BM5" s="174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6"/>
      <c r="CH5" s="42" t="s">
        <v>9</v>
      </c>
      <c r="CI5" s="117"/>
      <c r="CJ5" s="183"/>
      <c r="CK5" s="184"/>
      <c r="CL5" s="174">
        <f>DG4*10+CI4*10+CI5*20+(CJ7+CJ8+CJ9+CJ10+CJ11+CJ12+CJ13+CJ14+CJ15+CJ17)</f>
        <v>143</v>
      </c>
      <c r="CM5" s="174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6"/>
      <c r="DH5" s="39" t="s">
        <v>9</v>
      </c>
      <c r="DI5" s="117"/>
      <c r="DJ5" s="183"/>
      <c r="DK5" s="184"/>
      <c r="DL5" s="174">
        <f>EG4*10+DI4*10+DI5*20+(DJ7+DJ8+DJ9+DJ10+DJ11+DJ12+DJ13+DJ14+DJ15+DJ17)</f>
        <v>70</v>
      </c>
      <c r="DM5" s="174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6"/>
    </row>
    <row r="6" spans="1:137" ht="18" customHeight="1">
      <c r="A6" s="224"/>
      <c r="B6" s="225"/>
      <c r="C6" s="225"/>
      <c r="D6" s="225"/>
      <c r="E6" s="225"/>
      <c r="F6" s="225"/>
      <c r="G6" s="226"/>
      <c r="H6" s="4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7">
        <v>3</v>
      </c>
      <c r="O6" s="127">
        <v>4</v>
      </c>
      <c r="P6" s="127">
        <v>5</v>
      </c>
      <c r="Q6" s="127">
        <v>6</v>
      </c>
      <c r="R6" s="127">
        <v>7</v>
      </c>
      <c r="S6" s="127">
        <v>8</v>
      </c>
      <c r="T6" s="127">
        <v>9</v>
      </c>
      <c r="U6" s="127">
        <v>10</v>
      </c>
      <c r="V6" s="127">
        <v>11</v>
      </c>
      <c r="W6" s="127">
        <v>12</v>
      </c>
      <c r="X6" s="127">
        <v>13</v>
      </c>
      <c r="Y6" s="127">
        <v>14</v>
      </c>
      <c r="Z6" s="127">
        <v>15</v>
      </c>
      <c r="AA6" s="127">
        <v>16</v>
      </c>
      <c r="AB6" s="127">
        <v>17</v>
      </c>
      <c r="AC6" s="24">
        <v>18</v>
      </c>
      <c r="AD6" s="24">
        <v>19</v>
      </c>
      <c r="AE6" s="24">
        <v>20</v>
      </c>
      <c r="AF6" s="127">
        <v>21</v>
      </c>
      <c r="AG6" s="147">
        <v>22</v>
      </c>
      <c r="AH6" s="38" t="s">
        <v>10</v>
      </c>
      <c r="AI6" s="4" t="s">
        <v>11</v>
      </c>
      <c r="AJ6" s="4" t="s">
        <v>56</v>
      </c>
      <c r="AK6" s="4" t="s">
        <v>12</v>
      </c>
      <c r="AL6" s="24">
        <v>1</v>
      </c>
      <c r="AM6" s="24">
        <v>2</v>
      </c>
      <c r="AN6" s="127">
        <v>3</v>
      </c>
      <c r="AO6" s="127">
        <v>4</v>
      </c>
      <c r="AP6" s="127">
        <v>5</v>
      </c>
      <c r="AQ6" s="127">
        <v>6</v>
      </c>
      <c r="AR6" s="127">
        <v>7</v>
      </c>
      <c r="AS6" s="127">
        <v>8</v>
      </c>
      <c r="AT6" s="127">
        <v>9</v>
      </c>
      <c r="AU6" s="127">
        <v>10</v>
      </c>
      <c r="AV6" s="127">
        <v>11</v>
      </c>
      <c r="AW6" s="127">
        <v>12</v>
      </c>
      <c r="AX6" s="127">
        <v>13</v>
      </c>
      <c r="AY6" s="127">
        <v>14</v>
      </c>
      <c r="AZ6" s="127">
        <v>15</v>
      </c>
      <c r="BA6" s="127">
        <v>16</v>
      </c>
      <c r="BB6" s="127">
        <v>17</v>
      </c>
      <c r="BC6" s="127">
        <v>18</v>
      </c>
      <c r="BD6" s="127">
        <v>19</v>
      </c>
      <c r="BE6" s="127">
        <v>20</v>
      </c>
      <c r="BF6" s="127">
        <v>21</v>
      </c>
      <c r="BG6" s="147">
        <v>22</v>
      </c>
      <c r="BH6" s="38" t="s">
        <v>10</v>
      </c>
      <c r="BI6" s="4" t="s">
        <v>11</v>
      </c>
      <c r="BJ6" s="4" t="s">
        <v>56</v>
      </c>
      <c r="BK6" s="4" t="s">
        <v>12</v>
      </c>
      <c r="BL6" s="24">
        <v>1</v>
      </c>
      <c r="BM6" s="24">
        <v>2</v>
      </c>
      <c r="BN6" s="127">
        <v>3</v>
      </c>
      <c r="BO6" s="127">
        <v>4</v>
      </c>
      <c r="BP6" s="127">
        <v>5</v>
      </c>
      <c r="BQ6" s="127">
        <v>6</v>
      </c>
      <c r="BR6" s="127">
        <v>7</v>
      </c>
      <c r="BS6" s="127">
        <v>8</v>
      </c>
      <c r="BT6" s="127">
        <v>9</v>
      </c>
      <c r="BU6" s="127">
        <v>10</v>
      </c>
      <c r="BV6" s="127">
        <v>11</v>
      </c>
      <c r="BW6" s="127">
        <v>12</v>
      </c>
      <c r="BX6" s="127">
        <v>13</v>
      </c>
      <c r="BY6" s="127">
        <v>14</v>
      </c>
      <c r="BZ6" s="127">
        <v>15</v>
      </c>
      <c r="CA6" s="127">
        <v>16</v>
      </c>
      <c r="CB6" s="127">
        <v>17</v>
      </c>
      <c r="CC6" s="127">
        <v>18</v>
      </c>
      <c r="CD6" s="127">
        <v>19</v>
      </c>
      <c r="CE6" s="127">
        <v>20</v>
      </c>
      <c r="CF6" s="127">
        <v>21</v>
      </c>
      <c r="CG6" s="147">
        <v>22</v>
      </c>
      <c r="CH6" s="41" t="s">
        <v>10</v>
      </c>
      <c r="CI6" s="4" t="s">
        <v>11</v>
      </c>
      <c r="CJ6" s="4" t="s">
        <v>57</v>
      </c>
      <c r="CK6" s="4" t="s">
        <v>12</v>
      </c>
      <c r="CL6" s="24">
        <v>1</v>
      </c>
      <c r="CM6" s="24">
        <v>2</v>
      </c>
      <c r="CN6" s="127">
        <v>3</v>
      </c>
      <c r="CO6" s="127">
        <v>4</v>
      </c>
      <c r="CP6" s="127">
        <v>5</v>
      </c>
      <c r="CQ6" s="127">
        <v>6</v>
      </c>
      <c r="CR6" s="127">
        <v>7</v>
      </c>
      <c r="CS6" s="127">
        <v>8</v>
      </c>
      <c r="CT6" s="127">
        <v>9</v>
      </c>
      <c r="CU6" s="127">
        <v>10</v>
      </c>
      <c r="CV6" s="127">
        <v>11</v>
      </c>
      <c r="CW6" s="127">
        <v>12</v>
      </c>
      <c r="CX6" s="127">
        <v>13</v>
      </c>
      <c r="CY6" s="127">
        <v>14</v>
      </c>
      <c r="CZ6" s="127">
        <v>15</v>
      </c>
      <c r="DA6" s="127">
        <v>16</v>
      </c>
      <c r="DB6" s="127">
        <v>17</v>
      </c>
      <c r="DC6" s="127">
        <v>18</v>
      </c>
      <c r="DD6" s="127">
        <v>19</v>
      </c>
      <c r="DE6" s="127">
        <v>20</v>
      </c>
      <c r="DF6" s="127">
        <v>21</v>
      </c>
      <c r="DG6" s="147">
        <v>22</v>
      </c>
      <c r="DH6" s="38" t="s">
        <v>10</v>
      </c>
      <c r="DI6" s="93" t="s">
        <v>11</v>
      </c>
      <c r="DJ6" s="93" t="s">
        <v>56</v>
      </c>
      <c r="DK6" s="93" t="s">
        <v>12</v>
      </c>
      <c r="DL6" s="24">
        <v>1</v>
      </c>
      <c r="DM6" s="24">
        <v>2</v>
      </c>
      <c r="DN6" s="127">
        <v>3</v>
      </c>
      <c r="DO6" s="127">
        <v>4</v>
      </c>
      <c r="DP6" s="127">
        <v>5</v>
      </c>
      <c r="DQ6" s="127">
        <v>6</v>
      </c>
      <c r="DR6" s="127">
        <v>7</v>
      </c>
      <c r="DS6" s="127">
        <v>8</v>
      </c>
      <c r="DT6" s="127">
        <v>9</v>
      </c>
      <c r="DU6" s="127">
        <v>10</v>
      </c>
      <c r="DV6" s="127">
        <v>11</v>
      </c>
      <c r="DW6" s="127">
        <v>12</v>
      </c>
      <c r="DX6" s="127">
        <v>13</v>
      </c>
      <c r="DY6" s="127">
        <v>14</v>
      </c>
      <c r="DZ6" s="127">
        <v>15</v>
      </c>
      <c r="EA6" s="127">
        <v>16</v>
      </c>
      <c r="EB6" s="127">
        <v>17</v>
      </c>
      <c r="EC6" s="127">
        <v>18</v>
      </c>
      <c r="ED6" s="127">
        <v>19</v>
      </c>
      <c r="EE6" s="127">
        <v>20</v>
      </c>
      <c r="EF6" s="127">
        <v>21</v>
      </c>
      <c r="EG6" s="147">
        <v>22</v>
      </c>
    </row>
    <row r="7" spans="1:137" ht="18" customHeight="1">
      <c r="A7" s="94" t="s">
        <v>11</v>
      </c>
      <c r="B7" s="167" t="s">
        <v>27</v>
      </c>
      <c r="C7" s="168"/>
      <c r="D7" s="185" t="s">
        <v>6</v>
      </c>
      <c r="E7" s="185"/>
      <c r="F7" s="185" t="s">
        <v>20</v>
      </c>
      <c r="G7" s="186"/>
      <c r="H7" s="95" t="s">
        <v>67</v>
      </c>
      <c r="I7" s="30" t="s">
        <v>22</v>
      </c>
      <c r="J7" s="96">
        <v>1</v>
      </c>
      <c r="K7" s="24">
        <f aca="true" t="shared" si="5" ref="K7:K12">COUNTIF(L7:AG7,"●")</f>
        <v>22</v>
      </c>
      <c r="L7" s="74" t="s">
        <v>148</v>
      </c>
      <c r="M7" s="74" t="s">
        <v>148</v>
      </c>
      <c r="N7" s="125" t="s">
        <v>100</v>
      </c>
      <c r="O7" s="125" t="s">
        <v>100</v>
      </c>
      <c r="P7" s="125" t="s">
        <v>100</v>
      </c>
      <c r="Q7" s="125" t="s">
        <v>100</v>
      </c>
      <c r="R7" s="125" t="s">
        <v>100</v>
      </c>
      <c r="S7" s="125" t="s">
        <v>100</v>
      </c>
      <c r="T7" s="125" t="s">
        <v>100</v>
      </c>
      <c r="U7" s="125" t="s">
        <v>100</v>
      </c>
      <c r="V7" s="125" t="s">
        <v>100</v>
      </c>
      <c r="W7" s="125" t="s">
        <v>100</v>
      </c>
      <c r="X7" s="125" t="s">
        <v>100</v>
      </c>
      <c r="Y7" s="125" t="s">
        <v>100</v>
      </c>
      <c r="Z7" s="125" t="s">
        <v>100</v>
      </c>
      <c r="AA7" s="125" t="s">
        <v>100</v>
      </c>
      <c r="AB7" s="125" t="s">
        <v>100</v>
      </c>
      <c r="AC7" s="74" t="s">
        <v>100</v>
      </c>
      <c r="AD7" s="74" t="s">
        <v>100</v>
      </c>
      <c r="AE7" s="74" t="s">
        <v>100</v>
      </c>
      <c r="AF7" s="125" t="s">
        <v>100</v>
      </c>
      <c r="AG7" s="19" t="s">
        <v>100</v>
      </c>
      <c r="AH7" s="97" t="s">
        <v>71</v>
      </c>
      <c r="AI7" s="30" t="s">
        <v>233</v>
      </c>
      <c r="AJ7" s="98">
        <v>4</v>
      </c>
      <c r="AK7" s="24">
        <f>COUNTIF(AL7:BG7,"●")</f>
        <v>18</v>
      </c>
      <c r="AL7" s="74" t="s">
        <v>148</v>
      </c>
      <c r="AM7" s="74" t="s">
        <v>148</v>
      </c>
      <c r="AN7" s="125" t="s">
        <v>100</v>
      </c>
      <c r="AO7" s="125" t="s">
        <v>100</v>
      </c>
      <c r="AP7" s="125" t="s">
        <v>100</v>
      </c>
      <c r="AQ7" s="125" t="s">
        <v>100</v>
      </c>
      <c r="AR7" s="125" t="s">
        <v>100</v>
      </c>
      <c r="AS7" s="125" t="s">
        <v>100</v>
      </c>
      <c r="AT7" s="125" t="s">
        <v>100</v>
      </c>
      <c r="AU7" s="125" t="s">
        <v>100</v>
      </c>
      <c r="AV7" s="125" t="s">
        <v>100</v>
      </c>
      <c r="AW7" s="125" t="s">
        <v>100</v>
      </c>
      <c r="AX7" s="125" t="s">
        <v>100</v>
      </c>
      <c r="AY7" s="125" t="s">
        <v>100</v>
      </c>
      <c r="AZ7" s="125"/>
      <c r="BA7" s="125"/>
      <c r="BB7" s="125"/>
      <c r="BC7" s="125"/>
      <c r="BD7" s="125" t="s">
        <v>100</v>
      </c>
      <c r="BE7" s="125" t="s">
        <v>100</v>
      </c>
      <c r="BF7" s="125" t="s">
        <v>100</v>
      </c>
      <c r="BG7" s="19" t="s">
        <v>100</v>
      </c>
      <c r="BH7" s="97" t="s">
        <v>74</v>
      </c>
      <c r="BI7" s="30" t="s">
        <v>22</v>
      </c>
      <c r="BJ7" s="98"/>
      <c r="BK7" s="24">
        <f>COUNTIF(BL7:CG7,"●")</f>
        <v>22</v>
      </c>
      <c r="BL7" s="74" t="s">
        <v>148</v>
      </c>
      <c r="BM7" s="74" t="s">
        <v>148</v>
      </c>
      <c r="BN7" s="125" t="s">
        <v>100</v>
      </c>
      <c r="BO7" s="125" t="s">
        <v>100</v>
      </c>
      <c r="BP7" s="125" t="s">
        <v>100</v>
      </c>
      <c r="BQ7" s="125" t="s">
        <v>100</v>
      </c>
      <c r="BR7" s="125" t="s">
        <v>100</v>
      </c>
      <c r="BS7" s="125" t="s">
        <v>100</v>
      </c>
      <c r="BT7" s="125" t="s">
        <v>100</v>
      </c>
      <c r="BU7" s="125" t="s">
        <v>100</v>
      </c>
      <c r="BV7" s="125" t="s">
        <v>100</v>
      </c>
      <c r="BW7" s="125" t="s">
        <v>100</v>
      </c>
      <c r="BX7" s="125" t="s">
        <v>100</v>
      </c>
      <c r="BY7" s="125" t="s">
        <v>100</v>
      </c>
      <c r="BZ7" s="125" t="s">
        <v>100</v>
      </c>
      <c r="CA7" s="125" t="s">
        <v>100</v>
      </c>
      <c r="CB7" s="125" t="s">
        <v>100</v>
      </c>
      <c r="CC7" s="125" t="s">
        <v>100</v>
      </c>
      <c r="CD7" s="125" t="s">
        <v>100</v>
      </c>
      <c r="CE7" s="125" t="s">
        <v>100</v>
      </c>
      <c r="CF7" s="125" t="s">
        <v>100</v>
      </c>
      <c r="CG7" s="19" t="s">
        <v>100</v>
      </c>
      <c r="CH7" s="97" t="s">
        <v>79</v>
      </c>
      <c r="CI7" s="30" t="s">
        <v>22</v>
      </c>
      <c r="CJ7" s="98"/>
      <c r="CK7" s="24">
        <f>COUNTIF(CL7:DG7,"●")</f>
        <v>18</v>
      </c>
      <c r="CL7" s="74" t="s">
        <v>148</v>
      </c>
      <c r="CM7" s="74" t="s">
        <v>148</v>
      </c>
      <c r="CN7" s="125" t="s">
        <v>100</v>
      </c>
      <c r="CO7" s="125"/>
      <c r="CP7" s="125" t="s">
        <v>100</v>
      </c>
      <c r="CQ7" s="125" t="s">
        <v>100</v>
      </c>
      <c r="CR7" s="125" t="s">
        <v>100</v>
      </c>
      <c r="CS7" s="125" t="s">
        <v>100</v>
      </c>
      <c r="CT7" s="125" t="s">
        <v>100</v>
      </c>
      <c r="CU7" s="125"/>
      <c r="CV7" s="125"/>
      <c r="CW7" s="125" t="s">
        <v>100</v>
      </c>
      <c r="CX7" s="125" t="s">
        <v>100</v>
      </c>
      <c r="CY7" s="125" t="s">
        <v>100</v>
      </c>
      <c r="CZ7" s="125" t="s">
        <v>100</v>
      </c>
      <c r="DA7" s="125" t="s">
        <v>100</v>
      </c>
      <c r="DB7" s="125" t="s">
        <v>100</v>
      </c>
      <c r="DC7" s="125" t="s">
        <v>100</v>
      </c>
      <c r="DD7" s="125" t="s">
        <v>100</v>
      </c>
      <c r="DE7" s="125" t="s">
        <v>100</v>
      </c>
      <c r="DF7" s="125" t="s">
        <v>100</v>
      </c>
      <c r="DG7" s="19"/>
      <c r="DH7" s="97" t="s">
        <v>86</v>
      </c>
      <c r="DI7" s="30" t="s">
        <v>22</v>
      </c>
      <c r="DJ7" s="98"/>
      <c r="DK7" s="24">
        <f aca="true" t="shared" si="6" ref="DK7:DK14">COUNTIF(DL7:EG7,"●")</f>
        <v>1</v>
      </c>
      <c r="DL7" s="18"/>
      <c r="DM7" s="18"/>
      <c r="DN7" s="35"/>
      <c r="DO7" s="35"/>
      <c r="DP7" s="35"/>
      <c r="DQ7" s="35" t="s">
        <v>100</v>
      </c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19"/>
    </row>
    <row r="8" spans="1:137" ht="18" customHeight="1">
      <c r="A8" s="22" t="s">
        <v>28</v>
      </c>
      <c r="B8" s="170">
        <f>F8/D8</f>
        <v>0.6666666666666666</v>
      </c>
      <c r="C8" s="171"/>
      <c r="D8" s="172">
        <f>I3+AI3+BI3</f>
        <v>15</v>
      </c>
      <c r="E8" s="173"/>
      <c r="F8" s="165">
        <f>AG4+BG4+CG4</f>
        <v>10</v>
      </c>
      <c r="G8" s="166"/>
      <c r="H8" s="95" t="s">
        <v>68</v>
      </c>
      <c r="I8" s="30" t="s">
        <v>22</v>
      </c>
      <c r="J8" s="96">
        <v>1</v>
      </c>
      <c r="K8" s="24">
        <f t="shared" si="5"/>
        <v>20</v>
      </c>
      <c r="L8" s="74" t="s">
        <v>148</v>
      </c>
      <c r="M8" s="74" t="s">
        <v>148</v>
      </c>
      <c r="N8" s="125" t="s">
        <v>100</v>
      </c>
      <c r="O8" s="125"/>
      <c r="P8" s="125" t="s">
        <v>100</v>
      </c>
      <c r="Q8" s="125" t="s">
        <v>100</v>
      </c>
      <c r="R8" s="125" t="s">
        <v>100</v>
      </c>
      <c r="S8" s="125" t="s">
        <v>100</v>
      </c>
      <c r="T8" s="125"/>
      <c r="U8" s="125" t="s">
        <v>100</v>
      </c>
      <c r="V8" s="125" t="s">
        <v>100</v>
      </c>
      <c r="W8" s="125" t="s">
        <v>100</v>
      </c>
      <c r="X8" s="125" t="s">
        <v>100</v>
      </c>
      <c r="Y8" s="125" t="s">
        <v>100</v>
      </c>
      <c r="Z8" s="125" t="s">
        <v>100</v>
      </c>
      <c r="AA8" s="125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19" t="s">
        <v>100</v>
      </c>
      <c r="AH8" s="97" t="s">
        <v>72</v>
      </c>
      <c r="AI8" s="30" t="s">
        <v>233</v>
      </c>
      <c r="AJ8" s="98"/>
      <c r="AK8" s="24">
        <f>COUNTIF(AL8:BG8,"●")</f>
        <v>19</v>
      </c>
      <c r="AL8" s="74" t="s">
        <v>148</v>
      </c>
      <c r="AM8" s="74" t="s">
        <v>148</v>
      </c>
      <c r="AN8" s="125" t="s">
        <v>100</v>
      </c>
      <c r="AO8" s="125"/>
      <c r="AP8" s="125" t="s">
        <v>100</v>
      </c>
      <c r="AQ8" s="125" t="s">
        <v>100</v>
      </c>
      <c r="AR8" s="125" t="s">
        <v>100</v>
      </c>
      <c r="AS8" s="125" t="s">
        <v>100</v>
      </c>
      <c r="AT8" s="125" t="s">
        <v>100</v>
      </c>
      <c r="AU8" s="125" t="s">
        <v>100</v>
      </c>
      <c r="AV8" s="125" t="s">
        <v>100</v>
      </c>
      <c r="AW8" s="125" t="s">
        <v>100</v>
      </c>
      <c r="AX8" s="125" t="s">
        <v>100</v>
      </c>
      <c r="AY8" s="125" t="s">
        <v>100</v>
      </c>
      <c r="AZ8" s="125" t="s">
        <v>100</v>
      </c>
      <c r="BA8" s="125" t="s">
        <v>100</v>
      </c>
      <c r="BB8" s="125"/>
      <c r="BC8" s="125" t="s">
        <v>100</v>
      </c>
      <c r="BD8" s="125"/>
      <c r="BE8" s="125" t="s">
        <v>100</v>
      </c>
      <c r="BF8" s="125" t="s">
        <v>100</v>
      </c>
      <c r="BG8" s="19" t="s">
        <v>100</v>
      </c>
      <c r="BH8" s="97" t="s">
        <v>75</v>
      </c>
      <c r="BI8" s="30" t="s">
        <v>22</v>
      </c>
      <c r="BJ8" s="98"/>
      <c r="BK8" s="24">
        <f>COUNTIF(BL8:CG8,"●")</f>
        <v>9</v>
      </c>
      <c r="BL8" s="74" t="s">
        <v>148</v>
      </c>
      <c r="BM8" s="74" t="s">
        <v>148</v>
      </c>
      <c r="BN8" s="125"/>
      <c r="BO8" s="125"/>
      <c r="BP8" s="125" t="s">
        <v>100</v>
      </c>
      <c r="BQ8" s="125" t="s">
        <v>100</v>
      </c>
      <c r="BR8" s="125" t="s">
        <v>100</v>
      </c>
      <c r="BS8" s="125"/>
      <c r="BT8" s="125" t="s">
        <v>100</v>
      </c>
      <c r="BU8" s="125"/>
      <c r="BV8" s="125" t="s">
        <v>100</v>
      </c>
      <c r="BW8" s="125"/>
      <c r="BX8" s="125"/>
      <c r="BY8" s="125" t="s">
        <v>100</v>
      </c>
      <c r="BZ8" s="125" t="s">
        <v>100</v>
      </c>
      <c r="CA8" s="125"/>
      <c r="CB8" s="125"/>
      <c r="CC8" s="125"/>
      <c r="CD8" s="125"/>
      <c r="CE8" s="125"/>
      <c r="CF8" s="125"/>
      <c r="CG8" s="19"/>
      <c r="CH8" s="97" t="s">
        <v>80</v>
      </c>
      <c r="CI8" s="30" t="s">
        <v>22</v>
      </c>
      <c r="CJ8" s="98"/>
      <c r="CK8" s="24">
        <f aca="true" t="shared" si="7" ref="CK8:CK15">COUNTIF(CL8:DG8,"●")</f>
        <v>0</v>
      </c>
      <c r="CL8" s="18"/>
      <c r="CM8" s="18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19"/>
      <c r="DH8" s="97" t="s">
        <v>87</v>
      </c>
      <c r="DI8" s="30" t="s">
        <v>22</v>
      </c>
      <c r="DJ8" s="98"/>
      <c r="DK8" s="24">
        <f t="shared" si="6"/>
        <v>0</v>
      </c>
      <c r="DL8" s="18"/>
      <c r="DM8" s="18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19"/>
    </row>
    <row r="9" spans="1:137" ht="18" customHeight="1">
      <c r="A9" s="22" t="s">
        <v>13</v>
      </c>
      <c r="B9" s="170">
        <f>F9/D9</f>
        <v>0.4827586206896552</v>
      </c>
      <c r="C9" s="171"/>
      <c r="D9" s="172">
        <f>CI3+DI3+I20+AI20</f>
        <v>29</v>
      </c>
      <c r="E9" s="173"/>
      <c r="F9" s="167">
        <f>DG4+EG4+AG21+BG21</f>
        <v>14</v>
      </c>
      <c r="G9" s="169"/>
      <c r="H9" s="95" t="s">
        <v>69</v>
      </c>
      <c r="I9" s="30" t="s">
        <v>22</v>
      </c>
      <c r="J9" s="96"/>
      <c r="K9" s="24">
        <f t="shared" si="5"/>
        <v>13</v>
      </c>
      <c r="L9" s="74" t="s">
        <v>148</v>
      </c>
      <c r="M9" s="74" t="s">
        <v>148</v>
      </c>
      <c r="N9" s="125" t="s">
        <v>100</v>
      </c>
      <c r="O9" s="125"/>
      <c r="P9" s="125" t="s">
        <v>100</v>
      </c>
      <c r="Q9" s="125" t="s">
        <v>100</v>
      </c>
      <c r="R9" s="125" t="s">
        <v>100</v>
      </c>
      <c r="S9" s="125" t="s">
        <v>100</v>
      </c>
      <c r="T9" s="125"/>
      <c r="U9" s="125" t="s">
        <v>100</v>
      </c>
      <c r="V9" s="125" t="s">
        <v>100</v>
      </c>
      <c r="W9" s="125" t="s">
        <v>100</v>
      </c>
      <c r="X9" s="125" t="s">
        <v>100</v>
      </c>
      <c r="Y9" s="125" t="s">
        <v>100</v>
      </c>
      <c r="Z9" s="125"/>
      <c r="AA9" s="125"/>
      <c r="AB9" s="125"/>
      <c r="AC9" s="74"/>
      <c r="AD9" s="74" t="s">
        <v>100</v>
      </c>
      <c r="AE9" s="74"/>
      <c r="AF9" s="125"/>
      <c r="AG9" s="19"/>
      <c r="AH9" s="97" t="s">
        <v>103</v>
      </c>
      <c r="AI9" s="30" t="s">
        <v>22</v>
      </c>
      <c r="AJ9" s="98">
        <v>3</v>
      </c>
      <c r="AK9" s="24">
        <f>COUNTIF(AL9:BG9,"●")</f>
        <v>19</v>
      </c>
      <c r="AL9" s="18" t="s">
        <v>100</v>
      </c>
      <c r="AM9" s="18" t="s">
        <v>100</v>
      </c>
      <c r="AN9" s="35" t="s">
        <v>100</v>
      </c>
      <c r="AO9" s="35" t="s">
        <v>100</v>
      </c>
      <c r="AP9" s="35" t="s">
        <v>100</v>
      </c>
      <c r="AQ9" s="35" t="s">
        <v>100</v>
      </c>
      <c r="AR9" s="35" t="s">
        <v>100</v>
      </c>
      <c r="AS9" s="35" t="s">
        <v>100</v>
      </c>
      <c r="AT9" s="35" t="s">
        <v>100</v>
      </c>
      <c r="AU9" s="35"/>
      <c r="AV9" s="35" t="s">
        <v>100</v>
      </c>
      <c r="AW9" s="35"/>
      <c r="AX9" s="35" t="s">
        <v>100</v>
      </c>
      <c r="AY9" s="35" t="s">
        <v>100</v>
      </c>
      <c r="AZ9" s="35" t="s">
        <v>100</v>
      </c>
      <c r="BA9" s="35" t="s">
        <v>100</v>
      </c>
      <c r="BB9" s="35" t="s">
        <v>100</v>
      </c>
      <c r="BC9" s="35" t="s">
        <v>100</v>
      </c>
      <c r="BD9" s="35"/>
      <c r="BE9" s="35" t="s">
        <v>100</v>
      </c>
      <c r="BF9" s="35" t="s">
        <v>100</v>
      </c>
      <c r="BG9" s="19" t="s">
        <v>100</v>
      </c>
      <c r="BH9" s="97" t="s">
        <v>76</v>
      </c>
      <c r="BI9" s="30" t="s">
        <v>22</v>
      </c>
      <c r="BJ9" s="98"/>
      <c r="BK9" s="24">
        <f>COUNTIF(BL9:CG9,"●")</f>
        <v>9</v>
      </c>
      <c r="BL9" s="74" t="s">
        <v>148</v>
      </c>
      <c r="BM9" s="74" t="s">
        <v>148</v>
      </c>
      <c r="BN9" s="125"/>
      <c r="BO9" s="125"/>
      <c r="BP9" s="125" t="s">
        <v>100</v>
      </c>
      <c r="BQ9" s="125" t="s">
        <v>100</v>
      </c>
      <c r="BR9" s="125" t="s">
        <v>100</v>
      </c>
      <c r="BS9" s="125"/>
      <c r="BT9" s="125" t="s">
        <v>100</v>
      </c>
      <c r="BU9" s="125"/>
      <c r="BV9" s="125" t="s">
        <v>100</v>
      </c>
      <c r="BW9" s="125"/>
      <c r="BX9" s="125"/>
      <c r="BY9" s="125" t="s">
        <v>100</v>
      </c>
      <c r="BZ9" s="125" t="s">
        <v>100</v>
      </c>
      <c r="CA9" s="125"/>
      <c r="CB9" s="125"/>
      <c r="CC9" s="125"/>
      <c r="CD9" s="125"/>
      <c r="CE9" s="125"/>
      <c r="CF9" s="125"/>
      <c r="CG9" s="19"/>
      <c r="CH9" s="97" t="s">
        <v>81</v>
      </c>
      <c r="CI9" s="30" t="s">
        <v>22</v>
      </c>
      <c r="CJ9" s="98"/>
      <c r="CK9" s="24">
        <f t="shared" si="7"/>
        <v>18</v>
      </c>
      <c r="CL9" s="74" t="s">
        <v>148</v>
      </c>
      <c r="CM9" s="74" t="s">
        <v>148</v>
      </c>
      <c r="CN9" s="125" t="s">
        <v>100</v>
      </c>
      <c r="CO9" s="125"/>
      <c r="CP9" s="125" t="s">
        <v>100</v>
      </c>
      <c r="CQ9" s="125" t="s">
        <v>100</v>
      </c>
      <c r="CR9" s="125" t="s">
        <v>100</v>
      </c>
      <c r="CS9" s="125" t="s">
        <v>100</v>
      </c>
      <c r="CT9" s="125" t="s">
        <v>100</v>
      </c>
      <c r="CU9" s="125" t="s">
        <v>100</v>
      </c>
      <c r="CV9" s="125" t="s">
        <v>100</v>
      </c>
      <c r="CW9" s="125" t="s">
        <v>100</v>
      </c>
      <c r="CX9" s="125" t="s">
        <v>100</v>
      </c>
      <c r="CY9" s="125" t="s">
        <v>100</v>
      </c>
      <c r="CZ9" s="125" t="s">
        <v>100</v>
      </c>
      <c r="DA9" s="125" t="s">
        <v>100</v>
      </c>
      <c r="DB9" s="125"/>
      <c r="DC9" s="125" t="s">
        <v>100</v>
      </c>
      <c r="DD9" s="125"/>
      <c r="DE9" s="125" t="s">
        <v>100</v>
      </c>
      <c r="DF9" s="125" t="s">
        <v>100</v>
      </c>
      <c r="DG9" s="19"/>
      <c r="DH9" s="97" t="s">
        <v>91</v>
      </c>
      <c r="DI9" s="30" t="s">
        <v>22</v>
      </c>
      <c r="DJ9" s="98"/>
      <c r="DK9" s="24">
        <f t="shared" si="6"/>
        <v>9</v>
      </c>
      <c r="DL9" s="18"/>
      <c r="DM9" s="18"/>
      <c r="DN9" s="35" t="s">
        <v>100</v>
      </c>
      <c r="DO9" s="35"/>
      <c r="DP9" s="35"/>
      <c r="DQ9" s="35" t="s">
        <v>100</v>
      </c>
      <c r="DR9" s="35" t="s">
        <v>100</v>
      </c>
      <c r="DS9" s="35" t="s">
        <v>100</v>
      </c>
      <c r="DT9" s="35" t="s">
        <v>100</v>
      </c>
      <c r="DU9" s="35" t="s">
        <v>100</v>
      </c>
      <c r="DV9" s="35"/>
      <c r="DW9" s="35"/>
      <c r="DX9" s="35" t="s">
        <v>100</v>
      </c>
      <c r="DY9" s="35" t="s">
        <v>100</v>
      </c>
      <c r="DZ9" s="35"/>
      <c r="EA9" s="35"/>
      <c r="EB9" s="35"/>
      <c r="EC9" s="35"/>
      <c r="ED9" s="35"/>
      <c r="EE9" s="35"/>
      <c r="EF9" s="35"/>
      <c r="EG9" s="19" t="s">
        <v>100</v>
      </c>
    </row>
    <row r="10" spans="1:137" ht="18" customHeight="1">
      <c r="A10" s="22" t="s">
        <v>14</v>
      </c>
      <c r="B10" s="170">
        <f>F10/D10</f>
        <v>0.6470588235294118</v>
      </c>
      <c r="C10" s="171"/>
      <c r="D10" s="172">
        <f>BI20+CI20+DI20</f>
        <v>17</v>
      </c>
      <c r="E10" s="173"/>
      <c r="F10" s="167">
        <f>CG21+DG21+EG21</f>
        <v>11</v>
      </c>
      <c r="G10" s="169"/>
      <c r="H10" s="95" t="s">
        <v>70</v>
      </c>
      <c r="I10" s="30" t="s">
        <v>22</v>
      </c>
      <c r="J10" s="96">
        <v>7</v>
      </c>
      <c r="K10" s="24">
        <f t="shared" si="5"/>
        <v>19</v>
      </c>
      <c r="L10" s="74" t="s">
        <v>148</v>
      </c>
      <c r="M10" s="74" t="s">
        <v>148</v>
      </c>
      <c r="N10" s="125" t="s">
        <v>100</v>
      </c>
      <c r="O10" s="125"/>
      <c r="P10" s="125" t="s">
        <v>100</v>
      </c>
      <c r="Q10" s="125" t="s">
        <v>100</v>
      </c>
      <c r="R10" s="125" t="s">
        <v>100</v>
      </c>
      <c r="S10" s="125" t="s">
        <v>100</v>
      </c>
      <c r="T10" s="125" t="s">
        <v>100</v>
      </c>
      <c r="U10" s="125" t="s">
        <v>100</v>
      </c>
      <c r="V10" s="125" t="s">
        <v>100</v>
      </c>
      <c r="W10" s="125" t="s">
        <v>100</v>
      </c>
      <c r="X10" s="125"/>
      <c r="Y10" s="125" t="s">
        <v>100</v>
      </c>
      <c r="Z10" s="125" t="s">
        <v>100</v>
      </c>
      <c r="AA10" s="125" t="s">
        <v>100</v>
      </c>
      <c r="AB10" s="125" t="s">
        <v>100</v>
      </c>
      <c r="AC10" s="74" t="s">
        <v>100</v>
      </c>
      <c r="AD10" s="74" t="s">
        <v>100</v>
      </c>
      <c r="AE10" s="74"/>
      <c r="AF10" s="125" t="s">
        <v>100</v>
      </c>
      <c r="AG10" s="19" t="s">
        <v>100</v>
      </c>
      <c r="AH10" s="97" t="s">
        <v>209</v>
      </c>
      <c r="AI10" s="30" t="s">
        <v>233</v>
      </c>
      <c r="AJ10" s="98"/>
      <c r="AK10" s="24">
        <f>COUNTIF(AL10:BG10,"●")</f>
        <v>12</v>
      </c>
      <c r="AL10" s="74"/>
      <c r="AM10" s="18" t="s">
        <v>100</v>
      </c>
      <c r="AN10" s="18" t="s">
        <v>100</v>
      </c>
      <c r="AO10" s="35"/>
      <c r="AP10" s="35"/>
      <c r="AQ10" s="18" t="s">
        <v>100</v>
      </c>
      <c r="AR10" s="18" t="s">
        <v>100</v>
      </c>
      <c r="AS10" s="35" t="s">
        <v>100</v>
      </c>
      <c r="AT10" s="35"/>
      <c r="AU10" s="35" t="s">
        <v>100</v>
      </c>
      <c r="AV10" s="35" t="s">
        <v>100</v>
      </c>
      <c r="AW10" s="35"/>
      <c r="AX10" s="35" t="s">
        <v>100</v>
      </c>
      <c r="AY10" s="35"/>
      <c r="AZ10" s="35" t="s">
        <v>100</v>
      </c>
      <c r="BA10" s="35"/>
      <c r="BB10" s="35" t="s">
        <v>100</v>
      </c>
      <c r="BC10" s="35"/>
      <c r="BD10" s="35" t="s">
        <v>100</v>
      </c>
      <c r="BE10" s="35"/>
      <c r="BF10" s="35" t="s">
        <v>100</v>
      </c>
      <c r="BG10" s="19"/>
      <c r="BH10" s="131" t="s">
        <v>77</v>
      </c>
      <c r="BI10" s="30" t="s">
        <v>22</v>
      </c>
      <c r="BJ10" s="98"/>
      <c r="BK10" s="24">
        <f>COUNTIF(BL10:CG10,"●")</f>
        <v>19</v>
      </c>
      <c r="BL10" s="74" t="s">
        <v>148</v>
      </c>
      <c r="BM10" s="74" t="s">
        <v>148</v>
      </c>
      <c r="BN10" s="125" t="s">
        <v>100</v>
      </c>
      <c r="BO10" s="125" t="s">
        <v>100</v>
      </c>
      <c r="BP10" s="125" t="s">
        <v>100</v>
      </c>
      <c r="BQ10" s="125" t="s">
        <v>100</v>
      </c>
      <c r="BR10" s="125" t="s">
        <v>100</v>
      </c>
      <c r="BS10" s="125" t="s">
        <v>100</v>
      </c>
      <c r="BT10" s="125" t="s">
        <v>100</v>
      </c>
      <c r="BU10" s="125" t="s">
        <v>100</v>
      </c>
      <c r="BV10" s="125" t="s">
        <v>100</v>
      </c>
      <c r="BW10" s="125" t="s">
        <v>100</v>
      </c>
      <c r="BX10" s="125" t="s">
        <v>100</v>
      </c>
      <c r="BY10" s="125" t="s">
        <v>100</v>
      </c>
      <c r="BZ10" s="125"/>
      <c r="CA10" s="125" t="s">
        <v>100</v>
      </c>
      <c r="CB10" s="125" t="s">
        <v>100</v>
      </c>
      <c r="CC10" s="125" t="s">
        <v>100</v>
      </c>
      <c r="CD10" s="125"/>
      <c r="CE10" s="125" t="s">
        <v>100</v>
      </c>
      <c r="CF10" s="125"/>
      <c r="CG10" s="19" t="s">
        <v>100</v>
      </c>
      <c r="CH10" s="97" t="s">
        <v>82</v>
      </c>
      <c r="CI10" s="30" t="s">
        <v>22</v>
      </c>
      <c r="CJ10" s="98">
        <v>23</v>
      </c>
      <c r="CK10" s="24">
        <f t="shared" si="7"/>
        <v>20</v>
      </c>
      <c r="CL10" s="74" t="s">
        <v>148</v>
      </c>
      <c r="CM10" s="74" t="s">
        <v>148</v>
      </c>
      <c r="CN10" s="125" t="s">
        <v>100</v>
      </c>
      <c r="CO10" s="125"/>
      <c r="CP10" s="125" t="s">
        <v>100</v>
      </c>
      <c r="CQ10" s="125" t="s">
        <v>100</v>
      </c>
      <c r="CR10" s="125" t="s">
        <v>100</v>
      </c>
      <c r="CS10" s="125" t="s">
        <v>100</v>
      </c>
      <c r="CT10" s="125" t="s">
        <v>100</v>
      </c>
      <c r="CU10" s="125" t="s">
        <v>100</v>
      </c>
      <c r="CV10" s="125" t="s">
        <v>100</v>
      </c>
      <c r="CW10" s="125" t="s">
        <v>100</v>
      </c>
      <c r="CX10" s="125" t="s">
        <v>100</v>
      </c>
      <c r="CY10" s="125"/>
      <c r="CZ10" s="125" t="s">
        <v>100</v>
      </c>
      <c r="DA10" s="125" t="s">
        <v>100</v>
      </c>
      <c r="DB10" s="125" t="s">
        <v>100</v>
      </c>
      <c r="DC10" s="125" t="s">
        <v>100</v>
      </c>
      <c r="DD10" s="125" t="s">
        <v>100</v>
      </c>
      <c r="DE10" s="125" t="s">
        <v>100</v>
      </c>
      <c r="DF10" s="125" t="s">
        <v>100</v>
      </c>
      <c r="DG10" s="19" t="s">
        <v>100</v>
      </c>
      <c r="DH10" s="97" t="s">
        <v>88</v>
      </c>
      <c r="DI10" s="30" t="s">
        <v>22</v>
      </c>
      <c r="DJ10" s="98">
        <v>20</v>
      </c>
      <c r="DK10" s="24">
        <f t="shared" si="6"/>
        <v>21</v>
      </c>
      <c r="DL10" s="74" t="s">
        <v>148</v>
      </c>
      <c r="DM10" s="74" t="s">
        <v>148</v>
      </c>
      <c r="DN10" s="125" t="s">
        <v>100</v>
      </c>
      <c r="DO10" s="125"/>
      <c r="DP10" s="125" t="s">
        <v>100</v>
      </c>
      <c r="DQ10" s="125" t="s">
        <v>100</v>
      </c>
      <c r="DR10" s="125" t="s">
        <v>100</v>
      </c>
      <c r="DS10" s="125" t="s">
        <v>100</v>
      </c>
      <c r="DT10" s="125" t="s">
        <v>100</v>
      </c>
      <c r="DU10" s="125" t="s">
        <v>100</v>
      </c>
      <c r="DV10" s="125" t="s">
        <v>100</v>
      </c>
      <c r="DW10" s="125" t="s">
        <v>100</v>
      </c>
      <c r="DX10" s="125" t="s">
        <v>100</v>
      </c>
      <c r="DY10" s="125" t="s">
        <v>100</v>
      </c>
      <c r="DZ10" s="125" t="s">
        <v>100</v>
      </c>
      <c r="EA10" s="125" t="s">
        <v>100</v>
      </c>
      <c r="EB10" s="125" t="s">
        <v>100</v>
      </c>
      <c r="EC10" s="125" t="s">
        <v>100</v>
      </c>
      <c r="ED10" s="125" t="s">
        <v>100</v>
      </c>
      <c r="EE10" s="125" t="s">
        <v>100</v>
      </c>
      <c r="EF10" s="125" t="s">
        <v>100</v>
      </c>
      <c r="EG10" s="19" t="s">
        <v>100</v>
      </c>
    </row>
    <row r="11" spans="1:137" ht="18" customHeight="1">
      <c r="A11" s="22" t="s">
        <v>149</v>
      </c>
      <c r="B11" s="172">
        <v>2</v>
      </c>
      <c r="C11" s="210"/>
      <c r="D11" s="210"/>
      <c r="E11" s="210"/>
      <c r="F11" s="210"/>
      <c r="G11" s="211"/>
      <c r="H11" s="95" t="s">
        <v>99</v>
      </c>
      <c r="I11" s="30" t="s">
        <v>22</v>
      </c>
      <c r="J11" s="96">
        <v>4</v>
      </c>
      <c r="K11" s="24">
        <f t="shared" si="5"/>
        <v>12</v>
      </c>
      <c r="L11" s="74" t="s">
        <v>148</v>
      </c>
      <c r="M11" s="74" t="s">
        <v>148</v>
      </c>
      <c r="N11" s="125" t="s">
        <v>100</v>
      </c>
      <c r="O11" s="125"/>
      <c r="P11" s="125" t="s">
        <v>100</v>
      </c>
      <c r="Q11" s="125" t="s">
        <v>100</v>
      </c>
      <c r="R11" s="125" t="s">
        <v>100</v>
      </c>
      <c r="S11" s="125"/>
      <c r="T11" s="125"/>
      <c r="U11" s="125" t="s">
        <v>100</v>
      </c>
      <c r="V11" s="125"/>
      <c r="W11" s="125"/>
      <c r="X11" s="125"/>
      <c r="Y11" s="125"/>
      <c r="Z11" s="125" t="s">
        <v>100</v>
      </c>
      <c r="AA11" s="125"/>
      <c r="AB11" s="125" t="s">
        <v>100</v>
      </c>
      <c r="AC11" s="74" t="s">
        <v>100</v>
      </c>
      <c r="AD11" s="74"/>
      <c r="AE11" s="74"/>
      <c r="AF11" s="125" t="s">
        <v>100</v>
      </c>
      <c r="AG11" s="19" t="s">
        <v>100</v>
      </c>
      <c r="AH11" s="97"/>
      <c r="AI11" s="2"/>
      <c r="AJ11" s="98"/>
      <c r="AK11" s="24"/>
      <c r="AL11" s="18"/>
      <c r="AM11" s="18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19"/>
      <c r="BH11" s="97" t="s">
        <v>78</v>
      </c>
      <c r="BI11" s="30" t="s">
        <v>22</v>
      </c>
      <c r="BJ11" s="98"/>
      <c r="BK11" s="24">
        <f>COUNTIF(BL11:CG11,"●")</f>
        <v>21</v>
      </c>
      <c r="BL11" s="74" t="s">
        <v>148</v>
      </c>
      <c r="BM11" s="74" t="s">
        <v>148</v>
      </c>
      <c r="BN11" s="125" t="s">
        <v>100</v>
      </c>
      <c r="BO11" s="125"/>
      <c r="BP11" s="125" t="s">
        <v>100</v>
      </c>
      <c r="BQ11" s="125" t="s">
        <v>100</v>
      </c>
      <c r="BR11" s="125" t="s">
        <v>100</v>
      </c>
      <c r="BS11" s="125" t="s">
        <v>100</v>
      </c>
      <c r="BT11" s="125" t="s">
        <v>100</v>
      </c>
      <c r="BU11" s="125" t="s">
        <v>100</v>
      </c>
      <c r="BV11" s="125" t="s">
        <v>100</v>
      </c>
      <c r="BW11" s="125" t="s">
        <v>100</v>
      </c>
      <c r="BX11" s="125" t="s">
        <v>100</v>
      </c>
      <c r="BY11" s="125" t="s">
        <v>100</v>
      </c>
      <c r="BZ11" s="125" t="s">
        <v>100</v>
      </c>
      <c r="CA11" s="125" t="s">
        <v>100</v>
      </c>
      <c r="CB11" s="125" t="s">
        <v>100</v>
      </c>
      <c r="CC11" s="125" t="s">
        <v>100</v>
      </c>
      <c r="CD11" s="125" t="s">
        <v>100</v>
      </c>
      <c r="CE11" s="125" t="s">
        <v>100</v>
      </c>
      <c r="CF11" s="125" t="s">
        <v>100</v>
      </c>
      <c r="CG11" s="19" t="s">
        <v>100</v>
      </c>
      <c r="CH11" s="97" t="s">
        <v>83</v>
      </c>
      <c r="CI11" s="30" t="s">
        <v>22</v>
      </c>
      <c r="CJ11" s="98">
        <v>50</v>
      </c>
      <c r="CK11" s="24">
        <f t="shared" si="7"/>
        <v>22</v>
      </c>
      <c r="CL11" s="74" t="s">
        <v>148</v>
      </c>
      <c r="CM11" s="74" t="s">
        <v>148</v>
      </c>
      <c r="CN11" s="125" t="s">
        <v>100</v>
      </c>
      <c r="CO11" s="125" t="s">
        <v>100</v>
      </c>
      <c r="CP11" s="125" t="s">
        <v>100</v>
      </c>
      <c r="CQ11" s="125" t="s">
        <v>100</v>
      </c>
      <c r="CR11" s="125" t="s">
        <v>100</v>
      </c>
      <c r="CS11" s="125" t="s">
        <v>100</v>
      </c>
      <c r="CT11" s="125" t="s">
        <v>100</v>
      </c>
      <c r="CU11" s="125" t="s">
        <v>100</v>
      </c>
      <c r="CV11" s="125" t="s">
        <v>100</v>
      </c>
      <c r="CW11" s="125" t="s">
        <v>100</v>
      </c>
      <c r="CX11" s="125" t="s">
        <v>100</v>
      </c>
      <c r="CY11" s="125" t="s">
        <v>100</v>
      </c>
      <c r="CZ11" s="125" t="s">
        <v>100</v>
      </c>
      <c r="DA11" s="125" t="s">
        <v>100</v>
      </c>
      <c r="DB11" s="125" t="s">
        <v>100</v>
      </c>
      <c r="DC11" s="125" t="s">
        <v>100</v>
      </c>
      <c r="DD11" s="125" t="s">
        <v>100</v>
      </c>
      <c r="DE11" s="125" t="s">
        <v>100</v>
      </c>
      <c r="DF11" s="125" t="s">
        <v>100</v>
      </c>
      <c r="DG11" s="19" t="s">
        <v>100</v>
      </c>
      <c r="DH11" s="97" t="s">
        <v>89</v>
      </c>
      <c r="DI11" s="30" t="s">
        <v>22</v>
      </c>
      <c r="DJ11" s="98">
        <v>20</v>
      </c>
      <c r="DK11" s="24">
        <f t="shared" si="6"/>
        <v>19</v>
      </c>
      <c r="DL11" s="74" t="s">
        <v>148</v>
      </c>
      <c r="DM11" s="74" t="s">
        <v>148</v>
      </c>
      <c r="DN11" s="125" t="s">
        <v>100</v>
      </c>
      <c r="DO11" s="125"/>
      <c r="DP11" s="125"/>
      <c r="DQ11" s="125"/>
      <c r="DR11" s="125" t="s">
        <v>100</v>
      </c>
      <c r="DS11" s="125" t="s">
        <v>100</v>
      </c>
      <c r="DT11" s="125" t="s">
        <v>100</v>
      </c>
      <c r="DU11" s="125" t="s">
        <v>100</v>
      </c>
      <c r="DV11" s="125" t="s">
        <v>100</v>
      </c>
      <c r="DW11" s="125" t="s">
        <v>100</v>
      </c>
      <c r="DX11" s="125" t="s">
        <v>100</v>
      </c>
      <c r="DY11" s="125" t="s">
        <v>100</v>
      </c>
      <c r="DZ11" s="125" t="s">
        <v>100</v>
      </c>
      <c r="EA11" s="125" t="s">
        <v>100</v>
      </c>
      <c r="EB11" s="125" t="s">
        <v>100</v>
      </c>
      <c r="EC11" s="125" t="s">
        <v>100</v>
      </c>
      <c r="ED11" s="125" t="s">
        <v>100</v>
      </c>
      <c r="EE11" s="125" t="s">
        <v>100</v>
      </c>
      <c r="EF11" s="125" t="s">
        <v>100</v>
      </c>
      <c r="EG11" s="19" t="s">
        <v>100</v>
      </c>
    </row>
    <row r="12" spans="1:137" ht="18" customHeight="1" thickBot="1">
      <c r="A12" s="23" t="s">
        <v>194</v>
      </c>
      <c r="B12" s="218"/>
      <c r="C12" s="219"/>
      <c r="D12" s="219"/>
      <c r="E12" s="219"/>
      <c r="F12" s="219"/>
      <c r="G12" s="220"/>
      <c r="H12" s="95" t="s">
        <v>196</v>
      </c>
      <c r="I12" s="30" t="s">
        <v>6</v>
      </c>
      <c r="J12" s="96"/>
      <c r="K12" s="24">
        <f t="shared" si="5"/>
        <v>10</v>
      </c>
      <c r="L12" s="18"/>
      <c r="M12" s="18"/>
      <c r="N12" s="35"/>
      <c r="O12" s="35"/>
      <c r="P12" s="125" t="s">
        <v>100</v>
      </c>
      <c r="Q12" s="125" t="s">
        <v>100</v>
      </c>
      <c r="R12" s="125" t="s">
        <v>100</v>
      </c>
      <c r="S12" s="125" t="s">
        <v>100</v>
      </c>
      <c r="T12" s="125"/>
      <c r="U12" s="125" t="s">
        <v>100</v>
      </c>
      <c r="V12" s="125" t="s">
        <v>100</v>
      </c>
      <c r="W12" s="125"/>
      <c r="X12" s="125" t="s">
        <v>100</v>
      </c>
      <c r="Y12" s="125"/>
      <c r="Z12" s="125" t="s">
        <v>100</v>
      </c>
      <c r="AA12" s="125" t="s">
        <v>100</v>
      </c>
      <c r="AB12" s="125"/>
      <c r="AC12" s="74"/>
      <c r="AD12" s="74" t="s">
        <v>100</v>
      </c>
      <c r="AE12" s="74"/>
      <c r="AF12" s="125"/>
      <c r="AG12" s="19"/>
      <c r="AH12" s="97"/>
      <c r="AI12" s="2"/>
      <c r="AJ12" s="98"/>
      <c r="AK12" s="24"/>
      <c r="AL12" s="18"/>
      <c r="AM12" s="18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19"/>
      <c r="BH12" s="99"/>
      <c r="BI12" s="2"/>
      <c r="BJ12" s="98"/>
      <c r="BK12" s="24"/>
      <c r="BL12" s="18"/>
      <c r="BM12" s="18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19"/>
      <c r="CH12" s="97" t="s">
        <v>84</v>
      </c>
      <c r="CI12" s="30" t="s">
        <v>22</v>
      </c>
      <c r="CJ12" s="98"/>
      <c r="CK12" s="24">
        <f t="shared" si="7"/>
        <v>21</v>
      </c>
      <c r="CL12" s="74" t="s">
        <v>148</v>
      </c>
      <c r="CM12" s="74" t="s">
        <v>148</v>
      </c>
      <c r="CN12" s="125" t="s">
        <v>100</v>
      </c>
      <c r="CO12" s="125" t="s">
        <v>100</v>
      </c>
      <c r="CP12" s="125" t="s">
        <v>100</v>
      </c>
      <c r="CQ12" s="125" t="s">
        <v>100</v>
      </c>
      <c r="CR12" s="125" t="s">
        <v>100</v>
      </c>
      <c r="CS12" s="125" t="s">
        <v>100</v>
      </c>
      <c r="CT12" s="125" t="s">
        <v>100</v>
      </c>
      <c r="CU12" s="125" t="s">
        <v>100</v>
      </c>
      <c r="CV12" s="125" t="s">
        <v>100</v>
      </c>
      <c r="CW12" s="125" t="s">
        <v>100</v>
      </c>
      <c r="CX12" s="125" t="s">
        <v>100</v>
      </c>
      <c r="CY12" s="125" t="s">
        <v>100</v>
      </c>
      <c r="CZ12" s="125" t="s">
        <v>100</v>
      </c>
      <c r="DA12" s="125" t="s">
        <v>100</v>
      </c>
      <c r="DB12" s="125" t="s">
        <v>100</v>
      </c>
      <c r="DC12" s="125" t="s">
        <v>100</v>
      </c>
      <c r="DD12" s="125" t="s">
        <v>100</v>
      </c>
      <c r="DE12" s="125" t="s">
        <v>100</v>
      </c>
      <c r="DF12" s="125"/>
      <c r="DG12" s="19" t="s">
        <v>100</v>
      </c>
      <c r="DH12" s="97" t="s">
        <v>90</v>
      </c>
      <c r="DI12" s="30" t="s">
        <v>22</v>
      </c>
      <c r="DJ12" s="98"/>
      <c r="DK12" s="24">
        <f t="shared" si="6"/>
        <v>7</v>
      </c>
      <c r="DL12" s="74" t="s">
        <v>148</v>
      </c>
      <c r="DM12" s="18"/>
      <c r="DN12" s="35" t="s">
        <v>100</v>
      </c>
      <c r="DO12" s="35"/>
      <c r="DP12" s="35"/>
      <c r="DQ12" s="35"/>
      <c r="DR12" s="35"/>
      <c r="DS12" s="35" t="s">
        <v>100</v>
      </c>
      <c r="DT12" s="35"/>
      <c r="DU12" s="35" t="s">
        <v>100</v>
      </c>
      <c r="DV12" s="35" t="s">
        <v>100</v>
      </c>
      <c r="DW12" s="35"/>
      <c r="DX12" s="35" t="s">
        <v>100</v>
      </c>
      <c r="DY12" s="35"/>
      <c r="DZ12" s="35"/>
      <c r="EA12" s="35"/>
      <c r="EB12" s="35"/>
      <c r="EC12" s="35"/>
      <c r="ED12" s="35" t="s">
        <v>100</v>
      </c>
      <c r="EE12" s="35"/>
      <c r="EF12" s="35"/>
      <c r="EG12" s="19"/>
    </row>
    <row r="13" spans="1:137" ht="18" customHeight="1" thickTop="1">
      <c r="A13" s="163" t="s">
        <v>12</v>
      </c>
      <c r="B13" s="196">
        <f>(B8+B9+B10)/3</f>
        <v>0.5988280369619111</v>
      </c>
      <c r="C13" s="197"/>
      <c r="D13" s="200">
        <f>SUM(D8:E10)</f>
        <v>61</v>
      </c>
      <c r="E13" s="201"/>
      <c r="F13" s="204">
        <f>SUM(F8:G10)+B11+B12</f>
        <v>37</v>
      </c>
      <c r="G13" s="205"/>
      <c r="H13" s="100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19"/>
      <c r="AH13" s="99"/>
      <c r="AI13" s="2"/>
      <c r="AJ13" s="98"/>
      <c r="AK13" s="24"/>
      <c r="AL13" s="18"/>
      <c r="AM13" s="18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19"/>
      <c r="BH13" s="99"/>
      <c r="BI13" s="2"/>
      <c r="BJ13" s="98"/>
      <c r="BK13" s="24"/>
      <c r="BL13" s="18"/>
      <c r="BM13" s="18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19"/>
      <c r="CH13" s="97" t="s">
        <v>85</v>
      </c>
      <c r="CI13" s="30" t="s">
        <v>22</v>
      </c>
      <c r="CJ13" s="98"/>
      <c r="CK13" s="24">
        <f t="shared" si="7"/>
        <v>0</v>
      </c>
      <c r="CL13" s="18"/>
      <c r="CM13" s="18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19"/>
      <c r="DH13" s="97" t="s">
        <v>207</v>
      </c>
      <c r="DI13" s="30" t="s">
        <v>22</v>
      </c>
      <c r="DJ13" s="98"/>
      <c r="DK13" s="24">
        <f t="shared" si="6"/>
        <v>5</v>
      </c>
      <c r="DL13" s="74" t="s">
        <v>148</v>
      </c>
      <c r="DM13" s="18"/>
      <c r="DN13" s="35"/>
      <c r="DO13" s="35"/>
      <c r="DP13" s="35"/>
      <c r="DQ13" s="35" t="s">
        <v>100</v>
      </c>
      <c r="DR13" s="35"/>
      <c r="DS13" s="35" t="s">
        <v>100</v>
      </c>
      <c r="DT13" s="35"/>
      <c r="DU13" s="35" t="s">
        <v>100</v>
      </c>
      <c r="DV13" s="35"/>
      <c r="DW13" s="35"/>
      <c r="DX13" s="35"/>
      <c r="DY13" s="35" t="s">
        <v>100</v>
      </c>
      <c r="DZ13" s="35"/>
      <c r="EA13" s="35"/>
      <c r="EB13" s="35"/>
      <c r="EC13" s="35"/>
      <c r="ED13" s="35"/>
      <c r="EE13" s="35"/>
      <c r="EF13" s="35"/>
      <c r="EG13" s="19"/>
    </row>
    <row r="14" spans="1:137" ht="18" customHeight="1" thickBot="1">
      <c r="A14" s="164"/>
      <c r="B14" s="198"/>
      <c r="C14" s="199"/>
      <c r="D14" s="202"/>
      <c r="E14" s="203"/>
      <c r="F14" s="206"/>
      <c r="G14" s="207"/>
      <c r="H14" s="101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19"/>
      <c r="AH14" s="102"/>
      <c r="AI14" s="2"/>
      <c r="AJ14" s="98"/>
      <c r="AK14" s="24"/>
      <c r="AL14" s="18"/>
      <c r="AM14" s="18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19"/>
      <c r="BH14" s="99"/>
      <c r="BI14" s="2"/>
      <c r="BJ14" s="98"/>
      <c r="BK14" s="24"/>
      <c r="BL14" s="18"/>
      <c r="BM14" s="18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19"/>
      <c r="CH14" s="97" t="s">
        <v>151</v>
      </c>
      <c r="CI14" s="30" t="s">
        <v>22</v>
      </c>
      <c r="CJ14" s="98"/>
      <c r="CK14" s="24">
        <f t="shared" si="7"/>
        <v>3</v>
      </c>
      <c r="CL14" s="18"/>
      <c r="CM14" s="74" t="s">
        <v>148</v>
      </c>
      <c r="CN14" s="125"/>
      <c r="CO14" s="125"/>
      <c r="CP14" s="125"/>
      <c r="CQ14" s="125"/>
      <c r="CR14" s="125"/>
      <c r="CS14" s="125"/>
      <c r="CT14" s="125" t="s">
        <v>100</v>
      </c>
      <c r="CU14" s="125" t="s">
        <v>100</v>
      </c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9"/>
      <c r="DH14" s="97" t="s">
        <v>195</v>
      </c>
      <c r="DI14" s="30" t="s">
        <v>22</v>
      </c>
      <c r="DJ14" s="98"/>
      <c r="DK14" s="24">
        <f t="shared" si="6"/>
        <v>5</v>
      </c>
      <c r="DL14" s="74"/>
      <c r="DM14" s="18"/>
      <c r="DN14" s="35"/>
      <c r="DO14" s="35"/>
      <c r="DP14" s="35"/>
      <c r="DQ14" s="35" t="s">
        <v>100</v>
      </c>
      <c r="DR14" s="35"/>
      <c r="DS14" s="35" t="s">
        <v>100</v>
      </c>
      <c r="DT14" s="35"/>
      <c r="DU14" s="35" t="s">
        <v>100</v>
      </c>
      <c r="DV14" s="35"/>
      <c r="DW14" s="35" t="s">
        <v>100</v>
      </c>
      <c r="DX14" s="35" t="s">
        <v>100</v>
      </c>
      <c r="DY14" s="35"/>
      <c r="DZ14" s="35"/>
      <c r="EA14" s="35"/>
      <c r="EB14" s="35"/>
      <c r="EC14" s="35"/>
      <c r="ED14" s="35"/>
      <c r="EE14" s="35"/>
      <c r="EF14" s="35"/>
      <c r="EG14" s="19"/>
    </row>
    <row r="15" spans="1:137" ht="18" customHeight="1">
      <c r="A15" s="229" t="s">
        <v>45</v>
      </c>
      <c r="B15" s="230"/>
      <c r="C15" s="230"/>
      <c r="D15" s="230"/>
      <c r="E15" s="230"/>
      <c r="F15" s="230"/>
      <c r="G15" s="231"/>
      <c r="H15" s="101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19"/>
      <c r="AH15" s="102"/>
      <c r="AI15" s="2"/>
      <c r="AJ15" s="98"/>
      <c r="AK15" s="24"/>
      <c r="AL15" s="18"/>
      <c r="AM15" s="18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19"/>
      <c r="BH15" s="103"/>
      <c r="BI15" s="2"/>
      <c r="BJ15" s="98"/>
      <c r="BK15" s="24"/>
      <c r="BL15" s="18"/>
      <c r="BM15" s="18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19"/>
      <c r="CH15" s="97" t="s">
        <v>206</v>
      </c>
      <c r="CI15" s="30" t="s">
        <v>22</v>
      </c>
      <c r="CJ15" s="98"/>
      <c r="CK15" s="24">
        <f t="shared" si="7"/>
        <v>1</v>
      </c>
      <c r="CL15" s="18"/>
      <c r="CM15" s="18"/>
      <c r="CN15" s="35"/>
      <c r="CO15" s="35"/>
      <c r="CP15" s="35"/>
      <c r="CQ15" s="35" t="s">
        <v>100</v>
      </c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19"/>
      <c r="DH15" s="97" t="s">
        <v>217</v>
      </c>
      <c r="DI15" s="30" t="s">
        <v>22</v>
      </c>
      <c r="DJ15" s="98"/>
      <c r="DK15" s="24">
        <f>COUNTIF(DL15:EG15,"●")</f>
        <v>4</v>
      </c>
      <c r="DL15" s="74"/>
      <c r="DM15" s="18"/>
      <c r="DN15" s="35"/>
      <c r="DO15" s="35"/>
      <c r="DP15" s="35"/>
      <c r="DQ15" s="35"/>
      <c r="DR15" s="35"/>
      <c r="DS15" s="35"/>
      <c r="DT15" s="35"/>
      <c r="DU15" s="35"/>
      <c r="DV15" s="35" t="s">
        <v>100</v>
      </c>
      <c r="DW15" s="35" t="s">
        <v>100</v>
      </c>
      <c r="DX15" s="35" t="s">
        <v>100</v>
      </c>
      <c r="DY15" s="35"/>
      <c r="DZ15" s="35"/>
      <c r="EA15" s="35" t="s">
        <v>100</v>
      </c>
      <c r="EB15" s="35"/>
      <c r="EC15" s="35"/>
      <c r="ED15" s="35"/>
      <c r="EE15" s="35"/>
      <c r="EF15" s="35"/>
      <c r="EG15" s="19"/>
    </row>
    <row r="16" spans="1:137" ht="18" customHeight="1">
      <c r="A16" s="232"/>
      <c r="B16" s="233"/>
      <c r="C16" s="233"/>
      <c r="D16" s="233"/>
      <c r="E16" s="233"/>
      <c r="F16" s="233"/>
      <c r="G16" s="234"/>
      <c r="H16" s="134"/>
      <c r="I16" s="135"/>
      <c r="J16" s="136"/>
      <c r="K16" s="137"/>
      <c r="L16" s="138"/>
      <c r="M16" s="138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40"/>
      <c r="AH16" s="141"/>
      <c r="AI16" s="135"/>
      <c r="AJ16" s="142"/>
      <c r="AK16" s="137"/>
      <c r="AL16" s="138"/>
      <c r="AM16" s="138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40"/>
      <c r="BH16" s="143"/>
      <c r="BI16" s="135"/>
      <c r="BJ16" s="142"/>
      <c r="BK16" s="137"/>
      <c r="BL16" s="138"/>
      <c r="BM16" s="138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40"/>
      <c r="CH16" s="97" t="s">
        <v>216</v>
      </c>
      <c r="CI16" s="30" t="s">
        <v>22</v>
      </c>
      <c r="CJ16" s="98">
        <v>30</v>
      </c>
      <c r="CK16" s="24">
        <f>COUNTIF(CL16:DG16,"●")</f>
        <v>11</v>
      </c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25" t="s">
        <v>100</v>
      </c>
      <c r="CW16" s="125" t="s">
        <v>100</v>
      </c>
      <c r="CX16" s="125" t="s">
        <v>100</v>
      </c>
      <c r="CY16" s="125" t="s">
        <v>100</v>
      </c>
      <c r="CZ16" s="125" t="s">
        <v>100</v>
      </c>
      <c r="DA16" s="125" t="s">
        <v>100</v>
      </c>
      <c r="DB16" s="125" t="s">
        <v>100</v>
      </c>
      <c r="DC16" s="125"/>
      <c r="DD16" s="125" t="s">
        <v>100</v>
      </c>
      <c r="DE16" s="125" t="s">
        <v>100</v>
      </c>
      <c r="DF16" s="125" t="s">
        <v>100</v>
      </c>
      <c r="DG16" s="19" t="s">
        <v>100</v>
      </c>
      <c r="DH16" s="144"/>
      <c r="DI16" s="135"/>
      <c r="DJ16" s="142"/>
      <c r="DK16" s="137"/>
      <c r="DL16" s="145"/>
      <c r="DM16" s="138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40"/>
    </row>
    <row r="17" spans="1:137" ht="18" customHeight="1" thickBot="1">
      <c r="A17" s="227" t="s">
        <v>156</v>
      </c>
      <c r="B17" s="228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4"/>
      <c r="I17" s="33"/>
      <c r="J17" s="105"/>
      <c r="K17" s="34"/>
      <c r="L17" s="21"/>
      <c r="M17" s="21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20"/>
      <c r="AH17" s="106"/>
      <c r="AI17" s="33"/>
      <c r="AJ17" s="107"/>
      <c r="AK17" s="34"/>
      <c r="AL17" s="21"/>
      <c r="AM17" s="21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20"/>
      <c r="BH17" s="106"/>
      <c r="BI17" s="33"/>
      <c r="BJ17" s="107"/>
      <c r="BK17" s="34"/>
      <c r="BL17" s="21"/>
      <c r="BM17" s="21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20"/>
      <c r="CH17" s="97" t="s">
        <v>227</v>
      </c>
      <c r="CI17" s="30" t="s">
        <v>22</v>
      </c>
      <c r="CJ17" s="98"/>
      <c r="CK17" s="24">
        <f>COUNTIF(CL17:DG17,"●")</f>
        <v>10</v>
      </c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125"/>
      <c r="CW17" s="125"/>
      <c r="CX17" s="125" t="s">
        <v>100</v>
      </c>
      <c r="CY17" s="125" t="s">
        <v>100</v>
      </c>
      <c r="CZ17" s="125" t="s">
        <v>100</v>
      </c>
      <c r="DA17" s="125" t="s">
        <v>100</v>
      </c>
      <c r="DB17" s="125" t="s">
        <v>100</v>
      </c>
      <c r="DC17" s="125" t="s">
        <v>100</v>
      </c>
      <c r="DD17" s="125" t="s">
        <v>100</v>
      </c>
      <c r="DE17" s="125" t="s">
        <v>100</v>
      </c>
      <c r="DF17" s="125" t="s">
        <v>100</v>
      </c>
      <c r="DG17" s="19" t="s">
        <v>100</v>
      </c>
      <c r="DH17" s="106"/>
      <c r="DI17" s="33"/>
      <c r="DJ17" s="107"/>
      <c r="DK17" s="34"/>
      <c r="DL17" s="21"/>
      <c r="DM17" s="21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20"/>
    </row>
    <row r="18" spans="1:151" ht="18" customHeight="1">
      <c r="A18" s="214" t="s">
        <v>162</v>
      </c>
      <c r="B18" s="215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3" t="s">
        <v>17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12" t="s">
        <v>19</v>
      </c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213"/>
      <c r="CH18" s="187" t="s">
        <v>18</v>
      </c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3" t="s">
        <v>16</v>
      </c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5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</row>
    <row r="19" spans="1:151" ht="18" customHeight="1">
      <c r="A19" s="214" t="s">
        <v>204</v>
      </c>
      <c r="B19" s="215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6" t="s">
        <v>62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193" t="s">
        <v>64</v>
      </c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/>
      <c r="CH19" s="194" t="s">
        <v>208</v>
      </c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3" t="s">
        <v>66</v>
      </c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5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</row>
    <row r="20" spans="1:151" ht="18" customHeight="1">
      <c r="A20" s="214" t="s">
        <v>214</v>
      </c>
      <c r="B20" s="215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77">
        <f>COUNTIF(I24:I31,"재적")</f>
        <v>5</v>
      </c>
      <c r="J20" s="178"/>
      <c r="K20" s="179"/>
      <c r="L20" s="160" t="s">
        <v>7</v>
      </c>
      <c r="M20" s="160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2"/>
      <c r="AH20" s="40" t="s">
        <v>6</v>
      </c>
      <c r="AI20" s="177">
        <f>COUNTIF(AI24:AI31,"재적")</f>
        <v>4</v>
      </c>
      <c r="AJ20" s="178"/>
      <c r="AK20" s="179"/>
      <c r="AL20" s="160" t="s">
        <v>7</v>
      </c>
      <c r="AM20" s="160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2"/>
      <c r="BH20" s="40" t="s">
        <v>6</v>
      </c>
      <c r="BI20" s="177">
        <f>COUNTIF(BI24:BI31,"재적")</f>
        <v>8</v>
      </c>
      <c r="BJ20" s="178"/>
      <c r="BK20" s="179"/>
      <c r="BL20" s="161" t="s">
        <v>7</v>
      </c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8"/>
      <c r="CH20" s="37" t="s">
        <v>6</v>
      </c>
      <c r="CI20" s="177">
        <f>COUNTIF(CI24:CI31,"재적")</f>
        <v>4</v>
      </c>
      <c r="CJ20" s="178"/>
      <c r="CK20" s="179"/>
      <c r="CL20" s="161" t="s">
        <v>7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40" t="s">
        <v>6</v>
      </c>
      <c r="DI20" s="177">
        <f>COUNTIF(DI24:DI31,"재적")</f>
        <v>5</v>
      </c>
      <c r="DJ20" s="178"/>
      <c r="DK20" s="179"/>
      <c r="DL20" s="160" t="s">
        <v>7</v>
      </c>
      <c r="DM20" s="160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</row>
    <row r="21" spans="1:151" ht="18" customHeight="1">
      <c r="A21" s="208" t="s">
        <v>218</v>
      </c>
      <c r="B21" s="209"/>
      <c r="C21" s="78">
        <v>1</v>
      </c>
      <c r="D21" s="76" t="s">
        <v>219</v>
      </c>
      <c r="E21" s="76"/>
      <c r="F21" s="79"/>
      <c r="G21" s="80"/>
      <c r="H21" s="41" t="s">
        <v>8</v>
      </c>
      <c r="I21" s="118">
        <f>COUNTIF(I24:I31,"신입")</f>
        <v>0</v>
      </c>
      <c r="J21" s="181">
        <v>1799</v>
      </c>
      <c r="K21" s="182"/>
      <c r="L21" s="28">
        <f aca="true" t="shared" si="8" ref="L21:AG21">COUNTIF(L24:L31,"●")</f>
        <v>4</v>
      </c>
      <c r="M21" s="28">
        <f t="shared" si="8"/>
        <v>5</v>
      </c>
      <c r="N21" s="28">
        <f t="shared" si="8"/>
        <v>4</v>
      </c>
      <c r="O21" s="28">
        <f t="shared" si="8"/>
        <v>5</v>
      </c>
      <c r="P21" s="28">
        <f t="shared" si="8"/>
        <v>5</v>
      </c>
      <c r="Q21" s="28">
        <f t="shared" si="8"/>
        <v>4</v>
      </c>
      <c r="R21" s="28">
        <f t="shared" si="8"/>
        <v>5</v>
      </c>
      <c r="S21" s="28">
        <f t="shared" si="8"/>
        <v>5</v>
      </c>
      <c r="T21" s="28">
        <f t="shared" si="8"/>
        <v>5</v>
      </c>
      <c r="U21" s="28">
        <f t="shared" si="8"/>
        <v>5</v>
      </c>
      <c r="V21" s="28">
        <f t="shared" si="8"/>
        <v>5</v>
      </c>
      <c r="W21" s="28">
        <f t="shared" si="8"/>
        <v>4</v>
      </c>
      <c r="X21" s="28">
        <f t="shared" si="8"/>
        <v>5</v>
      </c>
      <c r="Y21" s="28">
        <f t="shared" si="8"/>
        <v>4</v>
      </c>
      <c r="Z21" s="28">
        <f t="shared" si="8"/>
        <v>4</v>
      </c>
      <c r="AA21" s="28">
        <f t="shared" si="8"/>
        <v>4</v>
      </c>
      <c r="AB21" s="28">
        <f t="shared" si="8"/>
        <v>4</v>
      </c>
      <c r="AC21" s="28">
        <f t="shared" si="8"/>
        <v>4</v>
      </c>
      <c r="AD21" s="28">
        <f t="shared" si="8"/>
        <v>4</v>
      </c>
      <c r="AE21" s="28">
        <f t="shared" si="8"/>
        <v>4</v>
      </c>
      <c r="AF21" s="28">
        <f t="shared" si="8"/>
        <v>4</v>
      </c>
      <c r="AG21" s="28">
        <f t="shared" si="8"/>
        <v>4</v>
      </c>
      <c r="AH21" s="41" t="s">
        <v>8</v>
      </c>
      <c r="AI21" s="118">
        <f>COUNTIF(AI24:AI31,"신입")</f>
        <v>0</v>
      </c>
      <c r="AJ21" s="181">
        <v>3372</v>
      </c>
      <c r="AK21" s="182"/>
      <c r="AL21" s="28">
        <f aca="true" t="shared" si="9" ref="AL21:BG21">COUNTIF(AL24:AL31,"●")</f>
        <v>3</v>
      </c>
      <c r="AM21" s="28">
        <f t="shared" si="9"/>
        <v>2</v>
      </c>
      <c r="AN21" s="28">
        <f t="shared" si="9"/>
        <v>3</v>
      </c>
      <c r="AO21" s="28">
        <f t="shared" si="9"/>
        <v>0</v>
      </c>
      <c r="AP21" s="28">
        <f t="shared" si="9"/>
        <v>3</v>
      </c>
      <c r="AQ21" s="28">
        <f t="shared" si="9"/>
        <v>2</v>
      </c>
      <c r="AR21" s="28">
        <f t="shared" si="9"/>
        <v>4</v>
      </c>
      <c r="AS21" s="28">
        <f t="shared" si="9"/>
        <v>3</v>
      </c>
      <c r="AT21" s="28">
        <f t="shared" si="9"/>
        <v>2</v>
      </c>
      <c r="AU21" s="28">
        <f t="shared" si="9"/>
        <v>1</v>
      </c>
      <c r="AV21" s="28">
        <f t="shared" si="9"/>
        <v>3</v>
      </c>
      <c r="AW21" s="28">
        <f t="shared" si="9"/>
        <v>3</v>
      </c>
      <c r="AX21" s="28">
        <f t="shared" si="9"/>
        <v>3</v>
      </c>
      <c r="AY21" s="28">
        <f t="shared" si="9"/>
        <v>2</v>
      </c>
      <c r="AZ21" s="28">
        <f t="shared" si="9"/>
        <v>2</v>
      </c>
      <c r="BA21" s="28">
        <f t="shared" si="9"/>
        <v>3</v>
      </c>
      <c r="BB21" s="28">
        <f t="shared" si="9"/>
        <v>3</v>
      </c>
      <c r="BC21" s="28">
        <f t="shared" si="9"/>
        <v>3</v>
      </c>
      <c r="BD21" s="28">
        <f t="shared" si="9"/>
        <v>3</v>
      </c>
      <c r="BE21" s="28">
        <f t="shared" si="9"/>
        <v>2</v>
      </c>
      <c r="BF21" s="28">
        <f t="shared" si="9"/>
        <v>3</v>
      </c>
      <c r="BG21" s="28">
        <f t="shared" si="9"/>
        <v>2</v>
      </c>
      <c r="BH21" s="41" t="s">
        <v>8</v>
      </c>
      <c r="BI21" s="132"/>
      <c r="BJ21" s="181">
        <v>1088</v>
      </c>
      <c r="BK21" s="182"/>
      <c r="BL21" s="28">
        <f aca="true" t="shared" si="10" ref="BL21:CG21">COUNTIF(BL24:BL31,"●")</f>
        <v>4</v>
      </c>
      <c r="BM21" s="28">
        <f t="shared" si="10"/>
        <v>5</v>
      </c>
      <c r="BN21" s="28">
        <f t="shared" si="10"/>
        <v>5</v>
      </c>
      <c r="BO21" s="28">
        <f t="shared" si="10"/>
        <v>2</v>
      </c>
      <c r="BP21" s="28">
        <f t="shared" si="10"/>
        <v>4</v>
      </c>
      <c r="BQ21" s="28">
        <f t="shared" si="10"/>
        <v>5</v>
      </c>
      <c r="BR21" s="28">
        <f t="shared" si="10"/>
        <v>5</v>
      </c>
      <c r="BS21" s="28">
        <f t="shared" si="10"/>
        <v>5</v>
      </c>
      <c r="BT21" s="28">
        <f t="shared" si="10"/>
        <v>4</v>
      </c>
      <c r="BU21" s="28">
        <f t="shared" si="10"/>
        <v>5</v>
      </c>
      <c r="BV21" s="28">
        <f t="shared" si="10"/>
        <v>4</v>
      </c>
      <c r="BW21" s="28">
        <f t="shared" si="10"/>
        <v>4</v>
      </c>
      <c r="BX21" s="28">
        <f t="shared" si="10"/>
        <v>5</v>
      </c>
      <c r="BY21" s="28">
        <f t="shared" si="10"/>
        <v>4</v>
      </c>
      <c r="BZ21" s="28">
        <f t="shared" si="10"/>
        <v>5</v>
      </c>
      <c r="CA21" s="28">
        <f t="shared" si="10"/>
        <v>5</v>
      </c>
      <c r="CB21" s="28">
        <f t="shared" si="10"/>
        <v>4</v>
      </c>
      <c r="CC21" s="28">
        <f t="shared" si="10"/>
        <v>4</v>
      </c>
      <c r="CD21" s="28">
        <f t="shared" si="10"/>
        <v>3</v>
      </c>
      <c r="CE21" s="28">
        <f t="shared" si="10"/>
        <v>4</v>
      </c>
      <c r="CF21" s="28">
        <f t="shared" si="10"/>
        <v>5</v>
      </c>
      <c r="CG21" s="245">
        <f t="shared" si="10"/>
        <v>4</v>
      </c>
      <c r="CH21" s="38" t="s">
        <v>8</v>
      </c>
      <c r="CI21" s="118"/>
      <c r="CJ21" s="181">
        <v>634</v>
      </c>
      <c r="CK21" s="182"/>
      <c r="CL21" s="28">
        <f aca="true" t="shared" si="11" ref="CL21:DG21">COUNTIF(CL24:CL31,"●")</f>
        <v>0</v>
      </c>
      <c r="CM21" s="28">
        <f t="shared" si="11"/>
        <v>3</v>
      </c>
      <c r="CN21" s="28">
        <f t="shared" si="11"/>
        <v>0</v>
      </c>
      <c r="CO21" s="28">
        <f t="shared" si="11"/>
        <v>0</v>
      </c>
      <c r="CP21" s="28">
        <f t="shared" si="11"/>
        <v>0</v>
      </c>
      <c r="CQ21" s="28">
        <f t="shared" si="11"/>
        <v>3</v>
      </c>
      <c r="CR21" s="28">
        <f t="shared" si="11"/>
        <v>3</v>
      </c>
      <c r="CS21" s="28">
        <f t="shared" si="11"/>
        <v>3</v>
      </c>
      <c r="CT21" s="28">
        <f t="shared" si="11"/>
        <v>3</v>
      </c>
      <c r="CU21" s="28">
        <f t="shared" si="11"/>
        <v>2</v>
      </c>
      <c r="CV21" s="28">
        <f t="shared" si="11"/>
        <v>3</v>
      </c>
      <c r="CW21" s="28">
        <f t="shared" si="11"/>
        <v>4</v>
      </c>
      <c r="CX21" s="28">
        <f t="shared" si="11"/>
        <v>0</v>
      </c>
      <c r="CY21" s="28">
        <f t="shared" si="11"/>
        <v>3</v>
      </c>
      <c r="CZ21" s="28">
        <f t="shared" si="11"/>
        <v>3</v>
      </c>
      <c r="DA21" s="28">
        <f t="shared" si="11"/>
        <v>3</v>
      </c>
      <c r="DB21" s="28">
        <f t="shared" si="11"/>
        <v>0</v>
      </c>
      <c r="DC21" s="28">
        <f t="shared" si="11"/>
        <v>0</v>
      </c>
      <c r="DD21" s="28">
        <f t="shared" si="11"/>
        <v>0</v>
      </c>
      <c r="DE21" s="28">
        <f t="shared" si="11"/>
        <v>3</v>
      </c>
      <c r="DF21" s="28">
        <f t="shared" si="11"/>
        <v>3</v>
      </c>
      <c r="DG21" s="28">
        <f t="shared" si="11"/>
        <v>3</v>
      </c>
      <c r="DH21" s="41" t="s">
        <v>8</v>
      </c>
      <c r="DI21" s="118"/>
      <c r="DJ21" s="181">
        <v>921</v>
      </c>
      <c r="DK21" s="182"/>
      <c r="DL21" s="28">
        <f aca="true" t="shared" si="12" ref="DL21:EG21">COUNTIF(DL24:DL31,"●")</f>
        <v>5</v>
      </c>
      <c r="DM21" s="28">
        <f t="shared" si="12"/>
        <v>4</v>
      </c>
      <c r="DN21" s="28">
        <f t="shared" si="12"/>
        <v>4</v>
      </c>
      <c r="DO21" s="28">
        <f t="shared" si="12"/>
        <v>2</v>
      </c>
      <c r="DP21" s="28">
        <f t="shared" si="12"/>
        <v>5</v>
      </c>
      <c r="DQ21" s="28">
        <f t="shared" si="12"/>
        <v>4</v>
      </c>
      <c r="DR21" s="28">
        <f t="shared" si="12"/>
        <v>5</v>
      </c>
      <c r="DS21" s="28">
        <f t="shared" si="12"/>
        <v>4</v>
      </c>
      <c r="DT21" s="28">
        <f t="shared" si="12"/>
        <v>5</v>
      </c>
      <c r="DU21" s="28">
        <f t="shared" si="12"/>
        <v>5</v>
      </c>
      <c r="DV21" s="28">
        <f t="shared" si="12"/>
        <v>5</v>
      </c>
      <c r="DW21" s="28">
        <f t="shared" si="12"/>
        <v>5</v>
      </c>
      <c r="DX21" s="28">
        <f t="shared" si="12"/>
        <v>5</v>
      </c>
      <c r="DY21" s="28">
        <f t="shared" si="12"/>
        <v>5</v>
      </c>
      <c r="DZ21" s="28">
        <f t="shared" si="12"/>
        <v>5</v>
      </c>
      <c r="EA21" s="28">
        <f t="shared" si="12"/>
        <v>4</v>
      </c>
      <c r="EB21" s="28">
        <f t="shared" si="12"/>
        <v>2</v>
      </c>
      <c r="EC21" s="28">
        <f t="shared" si="12"/>
        <v>5</v>
      </c>
      <c r="ED21" s="28">
        <f t="shared" si="12"/>
        <v>3</v>
      </c>
      <c r="EE21" s="28">
        <f t="shared" si="12"/>
        <v>5</v>
      </c>
      <c r="EF21" s="28">
        <f t="shared" si="12"/>
        <v>4</v>
      </c>
      <c r="EG21" s="245">
        <f t="shared" si="12"/>
        <v>4</v>
      </c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</row>
    <row r="22" spans="1:151" ht="18" customHeight="1">
      <c r="A22" s="208" t="s">
        <v>220</v>
      </c>
      <c r="B22" s="209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7">
        <f>COUNTIF(I24:I31,"등반")</f>
        <v>0</v>
      </c>
      <c r="J22" s="183"/>
      <c r="K22" s="184"/>
      <c r="L22" s="174">
        <f>AG21*10+I21*10+I22*20+(J24+J25+J26+J27+J28+J29+J30+J31)</f>
        <v>56</v>
      </c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6"/>
      <c r="AH22" s="42" t="s">
        <v>9</v>
      </c>
      <c r="AI22" s="117">
        <f>COUNTIF(AI24:AI31,"등반")</f>
        <v>0</v>
      </c>
      <c r="AJ22" s="183"/>
      <c r="AK22" s="184"/>
      <c r="AL22" s="174">
        <f>BG21*10+AI21*10+AI22*20+(AJ24+AJ25+AJ26+AJ27+AJ28+AJ29+AJ30+AJ31)</f>
        <v>22</v>
      </c>
      <c r="AM22" s="174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42" t="s">
        <v>9</v>
      </c>
      <c r="BI22" s="119"/>
      <c r="BJ22" s="183"/>
      <c r="BK22" s="184"/>
      <c r="BL22" s="174">
        <f>CG21*10+BI21*10+BI22*20+(BJ24+BJ25+BJ26+BJ27+BJ28+BJ29+BJ30+BJ31)</f>
        <v>44</v>
      </c>
      <c r="BM22" s="174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6"/>
      <c r="CH22" s="39" t="s">
        <v>9</v>
      </c>
      <c r="CI22" s="117"/>
      <c r="CJ22" s="183"/>
      <c r="CK22" s="184"/>
      <c r="CL22" s="174">
        <f>DG21*10+CI21*10+CI22*20+(CJ24+CJ25+CJ26+CJ27+CJ28+CJ29+CJ30+CJ31)</f>
        <v>39</v>
      </c>
      <c r="CM22" s="174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42" t="s">
        <v>9</v>
      </c>
      <c r="DI22" s="117">
        <f>COUNTIF(BI31:BI31,"등반")</f>
        <v>0</v>
      </c>
      <c r="DJ22" s="183"/>
      <c r="DK22" s="184"/>
      <c r="DL22" s="174">
        <f>EG21*10+DI21*10+DI22*20+(DJ24+DJ25+DJ26+DJ27+DJ28+DJ29+DJ30+DJ31)</f>
        <v>40</v>
      </c>
      <c r="DM22" s="174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6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</row>
    <row r="23" spans="1:151" ht="18" customHeight="1">
      <c r="A23" s="208" t="s">
        <v>221</v>
      </c>
      <c r="B23" s="209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7">
        <v>3</v>
      </c>
      <c r="O23" s="127">
        <v>4</v>
      </c>
      <c r="P23" s="127">
        <v>5</v>
      </c>
      <c r="Q23" s="127">
        <v>6</v>
      </c>
      <c r="R23" s="127">
        <v>7</v>
      </c>
      <c r="S23" s="127">
        <v>8</v>
      </c>
      <c r="T23" s="127">
        <v>9</v>
      </c>
      <c r="U23" s="127">
        <v>10</v>
      </c>
      <c r="V23" s="127">
        <v>11</v>
      </c>
      <c r="W23" s="127">
        <v>12</v>
      </c>
      <c r="X23" s="127">
        <v>13</v>
      </c>
      <c r="Y23" s="127">
        <v>14</v>
      </c>
      <c r="Z23" s="127">
        <v>15</v>
      </c>
      <c r="AA23" s="127">
        <v>16</v>
      </c>
      <c r="AB23" s="127">
        <v>17</v>
      </c>
      <c r="AC23" s="127">
        <v>18</v>
      </c>
      <c r="AD23" s="127">
        <v>19</v>
      </c>
      <c r="AE23" s="127">
        <v>20</v>
      </c>
      <c r="AF23" s="127">
        <v>21</v>
      </c>
      <c r="AG23" s="147">
        <v>22</v>
      </c>
      <c r="AH23" s="41" t="s">
        <v>10</v>
      </c>
      <c r="AI23" s="4" t="s">
        <v>11</v>
      </c>
      <c r="AJ23" s="4" t="s">
        <v>56</v>
      </c>
      <c r="AK23" s="4" t="s">
        <v>12</v>
      </c>
      <c r="AL23" s="24">
        <v>1</v>
      </c>
      <c r="AM23" s="24">
        <v>2</v>
      </c>
      <c r="AN23" s="127">
        <v>3</v>
      </c>
      <c r="AO23" s="127">
        <v>4</v>
      </c>
      <c r="AP23" s="127">
        <v>5</v>
      </c>
      <c r="AQ23" s="127">
        <v>6</v>
      </c>
      <c r="AR23" s="127">
        <v>7</v>
      </c>
      <c r="AS23" s="127">
        <v>8</v>
      </c>
      <c r="AT23" s="127">
        <v>9</v>
      </c>
      <c r="AU23" s="127">
        <v>10</v>
      </c>
      <c r="AV23" s="127">
        <v>11</v>
      </c>
      <c r="AW23" s="127">
        <v>12</v>
      </c>
      <c r="AX23" s="127">
        <v>13</v>
      </c>
      <c r="AY23" s="127">
        <v>14</v>
      </c>
      <c r="AZ23" s="127">
        <v>15</v>
      </c>
      <c r="BA23" s="127">
        <v>16</v>
      </c>
      <c r="BB23" s="127">
        <v>17</v>
      </c>
      <c r="BC23" s="127">
        <v>18</v>
      </c>
      <c r="BD23" s="127">
        <v>19</v>
      </c>
      <c r="BE23" s="127">
        <v>20</v>
      </c>
      <c r="BF23" s="127">
        <v>21</v>
      </c>
      <c r="BG23" s="147">
        <v>22</v>
      </c>
      <c r="BH23" s="41" t="s">
        <v>10</v>
      </c>
      <c r="BI23" s="4" t="s">
        <v>11</v>
      </c>
      <c r="BJ23" s="4" t="s">
        <v>56</v>
      </c>
      <c r="BK23" s="4" t="s">
        <v>12</v>
      </c>
      <c r="BL23" s="24">
        <v>1</v>
      </c>
      <c r="BM23" s="24">
        <v>2</v>
      </c>
      <c r="BN23" s="127">
        <v>3</v>
      </c>
      <c r="BO23" s="127">
        <v>4</v>
      </c>
      <c r="BP23" s="127">
        <v>5</v>
      </c>
      <c r="BQ23" s="127">
        <v>6</v>
      </c>
      <c r="BR23" s="127">
        <v>7</v>
      </c>
      <c r="BS23" s="127">
        <v>8</v>
      </c>
      <c r="BT23" s="127">
        <v>9</v>
      </c>
      <c r="BU23" s="127">
        <v>10</v>
      </c>
      <c r="BV23" s="127">
        <v>11</v>
      </c>
      <c r="BW23" s="127">
        <v>12</v>
      </c>
      <c r="BX23" s="127">
        <v>13</v>
      </c>
      <c r="BY23" s="127">
        <v>14</v>
      </c>
      <c r="BZ23" s="127">
        <v>15</v>
      </c>
      <c r="CA23" s="127">
        <v>16</v>
      </c>
      <c r="CB23" s="127">
        <v>17</v>
      </c>
      <c r="CC23" s="127">
        <v>18</v>
      </c>
      <c r="CD23" s="127">
        <v>19</v>
      </c>
      <c r="CE23" s="127">
        <v>20</v>
      </c>
      <c r="CF23" s="127">
        <v>21</v>
      </c>
      <c r="CG23" s="147">
        <v>22</v>
      </c>
      <c r="CH23" s="38" t="s">
        <v>10</v>
      </c>
      <c r="CI23" s="4" t="s">
        <v>11</v>
      </c>
      <c r="CJ23" s="4" t="s">
        <v>56</v>
      </c>
      <c r="CK23" s="4" t="s">
        <v>12</v>
      </c>
      <c r="CL23" s="24">
        <v>1</v>
      </c>
      <c r="CM23" s="24">
        <v>2</v>
      </c>
      <c r="CN23" s="127">
        <v>3</v>
      </c>
      <c r="CO23" s="127">
        <v>4</v>
      </c>
      <c r="CP23" s="127">
        <v>5</v>
      </c>
      <c r="CQ23" s="127">
        <v>6</v>
      </c>
      <c r="CR23" s="127">
        <v>7</v>
      </c>
      <c r="CS23" s="127">
        <v>8</v>
      </c>
      <c r="CT23" s="127">
        <v>9</v>
      </c>
      <c r="CU23" s="127">
        <v>10</v>
      </c>
      <c r="CV23" s="127">
        <v>11</v>
      </c>
      <c r="CW23" s="127">
        <v>12</v>
      </c>
      <c r="CX23" s="127">
        <v>13</v>
      </c>
      <c r="CY23" s="127">
        <v>14</v>
      </c>
      <c r="CZ23" s="127">
        <v>15</v>
      </c>
      <c r="DA23" s="127">
        <v>16</v>
      </c>
      <c r="DB23" s="127">
        <v>17</v>
      </c>
      <c r="DC23" s="127">
        <v>18</v>
      </c>
      <c r="DD23" s="127">
        <v>19</v>
      </c>
      <c r="DE23" s="127">
        <v>20</v>
      </c>
      <c r="DF23" s="127">
        <v>21</v>
      </c>
      <c r="DG23" s="147">
        <v>22</v>
      </c>
      <c r="DH23" s="41" t="s">
        <v>10</v>
      </c>
      <c r="DI23" s="4" t="s">
        <v>11</v>
      </c>
      <c r="DJ23" s="4" t="s">
        <v>56</v>
      </c>
      <c r="DK23" s="4" t="s">
        <v>12</v>
      </c>
      <c r="DL23" s="24">
        <v>1</v>
      </c>
      <c r="DM23" s="24">
        <v>2</v>
      </c>
      <c r="DN23" s="127">
        <v>3</v>
      </c>
      <c r="DO23" s="127">
        <v>4</v>
      </c>
      <c r="DP23" s="127">
        <v>5</v>
      </c>
      <c r="DQ23" s="127">
        <v>6</v>
      </c>
      <c r="DR23" s="127">
        <v>7</v>
      </c>
      <c r="DS23" s="127">
        <v>8</v>
      </c>
      <c r="DT23" s="127">
        <v>9</v>
      </c>
      <c r="DU23" s="127">
        <v>10</v>
      </c>
      <c r="DV23" s="127">
        <v>11</v>
      </c>
      <c r="DW23" s="127">
        <v>12</v>
      </c>
      <c r="DX23" s="127">
        <v>13</v>
      </c>
      <c r="DY23" s="127">
        <v>14</v>
      </c>
      <c r="DZ23" s="127">
        <v>15</v>
      </c>
      <c r="EA23" s="127">
        <v>16</v>
      </c>
      <c r="EB23" s="127">
        <v>17</v>
      </c>
      <c r="EC23" s="127">
        <v>18</v>
      </c>
      <c r="ED23" s="127">
        <v>19</v>
      </c>
      <c r="EE23" s="127">
        <v>20</v>
      </c>
      <c r="EF23" s="127">
        <v>21</v>
      </c>
      <c r="EG23" s="147">
        <v>22</v>
      </c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</row>
    <row r="24" spans="1:151" ht="18" customHeight="1">
      <c r="A24" s="208" t="s">
        <v>222</v>
      </c>
      <c r="B24" s="209"/>
      <c r="C24" s="75" t="s">
        <v>159</v>
      </c>
      <c r="D24" s="76" t="s">
        <v>223</v>
      </c>
      <c r="E24" s="79"/>
      <c r="F24" s="79"/>
      <c r="G24" s="80"/>
      <c r="H24" s="108" t="s">
        <v>46</v>
      </c>
      <c r="I24" s="30" t="s">
        <v>22</v>
      </c>
      <c r="J24" s="109">
        <v>4</v>
      </c>
      <c r="K24" s="24">
        <f>COUNTIF(L24:AG24,"●")</f>
        <v>22</v>
      </c>
      <c r="L24" s="74" t="s">
        <v>148</v>
      </c>
      <c r="M24" s="74" t="s">
        <v>148</v>
      </c>
      <c r="N24" s="125" t="s">
        <v>100</v>
      </c>
      <c r="O24" s="125" t="s">
        <v>100</v>
      </c>
      <c r="P24" s="125" t="s">
        <v>100</v>
      </c>
      <c r="Q24" s="125" t="s">
        <v>100</v>
      </c>
      <c r="R24" s="125" t="s">
        <v>100</v>
      </c>
      <c r="S24" s="125" t="s">
        <v>100</v>
      </c>
      <c r="T24" s="125" t="s">
        <v>100</v>
      </c>
      <c r="U24" s="125" t="s">
        <v>100</v>
      </c>
      <c r="V24" s="125" t="s">
        <v>100</v>
      </c>
      <c r="W24" s="125" t="s">
        <v>100</v>
      </c>
      <c r="X24" s="125" t="s">
        <v>100</v>
      </c>
      <c r="Y24" s="125" t="s">
        <v>100</v>
      </c>
      <c r="Z24" s="125" t="s">
        <v>100</v>
      </c>
      <c r="AA24" s="125" t="s">
        <v>100</v>
      </c>
      <c r="AB24" s="125" t="s">
        <v>100</v>
      </c>
      <c r="AC24" s="125" t="s">
        <v>100</v>
      </c>
      <c r="AD24" s="125" t="s">
        <v>100</v>
      </c>
      <c r="AE24" s="125" t="s">
        <v>100</v>
      </c>
      <c r="AF24" s="125" t="s">
        <v>100</v>
      </c>
      <c r="AG24" s="19" t="s">
        <v>100</v>
      </c>
      <c r="AH24" s="108" t="s">
        <v>47</v>
      </c>
      <c r="AI24" s="30" t="s">
        <v>22</v>
      </c>
      <c r="AJ24" s="109"/>
      <c r="AK24" s="24">
        <f>COUNTIF(AL24:BG24,"●")</f>
        <v>15</v>
      </c>
      <c r="AL24" s="74" t="s">
        <v>148</v>
      </c>
      <c r="AM24" s="18"/>
      <c r="AN24" s="35" t="s">
        <v>100</v>
      </c>
      <c r="AO24" s="35"/>
      <c r="AP24" s="35" t="s">
        <v>100</v>
      </c>
      <c r="AQ24" s="35" t="s">
        <v>100</v>
      </c>
      <c r="AR24" s="35" t="s">
        <v>100</v>
      </c>
      <c r="AS24" s="35" t="s">
        <v>100</v>
      </c>
      <c r="AT24" s="35" t="s">
        <v>100</v>
      </c>
      <c r="AU24" s="35"/>
      <c r="AV24" s="35" t="s">
        <v>100</v>
      </c>
      <c r="AW24" s="35" t="s">
        <v>100</v>
      </c>
      <c r="AX24" s="35" t="s">
        <v>100</v>
      </c>
      <c r="AY24" s="35"/>
      <c r="AZ24" s="35"/>
      <c r="BA24" s="35" t="s">
        <v>100</v>
      </c>
      <c r="BB24" s="35" t="s">
        <v>100</v>
      </c>
      <c r="BC24" s="35" t="s">
        <v>100</v>
      </c>
      <c r="BD24" s="35" t="s">
        <v>100</v>
      </c>
      <c r="BE24" s="35"/>
      <c r="BF24" s="35" t="s">
        <v>100</v>
      </c>
      <c r="BG24" s="124"/>
      <c r="BH24" s="123" t="s">
        <v>93</v>
      </c>
      <c r="BI24" s="110" t="s">
        <v>21</v>
      </c>
      <c r="BJ24" s="109"/>
      <c r="BK24" s="24">
        <f aca="true" t="shared" si="13" ref="BK24:BK31">COUNTIF(BL24:CG24,"●")</f>
        <v>1</v>
      </c>
      <c r="BL24" s="18"/>
      <c r="BM24" s="18"/>
      <c r="BN24" s="35"/>
      <c r="BO24" s="35"/>
      <c r="BP24" s="35"/>
      <c r="BQ24" s="35" t="s">
        <v>100</v>
      </c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124"/>
      <c r="CH24" s="120" t="s">
        <v>49</v>
      </c>
      <c r="CI24" s="110" t="s">
        <v>21</v>
      </c>
      <c r="CJ24" s="109">
        <v>3</v>
      </c>
      <c r="CK24" s="24">
        <f>COUNTIF(CL24:DG24,"●")</f>
        <v>13</v>
      </c>
      <c r="CL24" s="18"/>
      <c r="CM24" s="74" t="s">
        <v>148</v>
      </c>
      <c r="CN24" s="125"/>
      <c r="CO24" s="125"/>
      <c r="CP24" s="125"/>
      <c r="CQ24" s="125" t="s">
        <v>100</v>
      </c>
      <c r="CR24" s="125" t="s">
        <v>100</v>
      </c>
      <c r="CS24" s="125" t="s">
        <v>100</v>
      </c>
      <c r="CT24" s="125" t="s">
        <v>100</v>
      </c>
      <c r="CU24" s="125"/>
      <c r="CV24" s="125" t="s">
        <v>100</v>
      </c>
      <c r="CW24" s="125" t="s">
        <v>100</v>
      </c>
      <c r="CX24" s="125"/>
      <c r="CY24" s="125" t="s">
        <v>100</v>
      </c>
      <c r="CZ24" s="125" t="s">
        <v>100</v>
      </c>
      <c r="DA24" s="125" t="s">
        <v>100</v>
      </c>
      <c r="DB24" s="125"/>
      <c r="DC24" s="125"/>
      <c r="DD24" s="125">
        <v>6</v>
      </c>
      <c r="DE24" s="125" t="s">
        <v>100</v>
      </c>
      <c r="DF24" s="125" t="s">
        <v>100</v>
      </c>
      <c r="DG24" s="124" t="s">
        <v>148</v>
      </c>
      <c r="DH24" s="123" t="s">
        <v>52</v>
      </c>
      <c r="DI24" s="110" t="s">
        <v>21</v>
      </c>
      <c r="DJ24" s="109"/>
      <c r="DK24" s="24">
        <f>COUNTIF(DL24:EG24,"●")</f>
        <v>21</v>
      </c>
      <c r="DL24" s="74" t="s">
        <v>148</v>
      </c>
      <c r="DM24" s="74" t="s">
        <v>148</v>
      </c>
      <c r="DN24" s="125" t="s">
        <v>100</v>
      </c>
      <c r="DO24" s="125" t="s">
        <v>100</v>
      </c>
      <c r="DP24" s="125" t="s">
        <v>100</v>
      </c>
      <c r="DQ24" s="125" t="s">
        <v>100</v>
      </c>
      <c r="DR24" s="125" t="s">
        <v>100</v>
      </c>
      <c r="DS24" s="125" t="s">
        <v>100</v>
      </c>
      <c r="DT24" s="125" t="s">
        <v>100</v>
      </c>
      <c r="DU24" s="125" t="s">
        <v>100</v>
      </c>
      <c r="DV24" s="125" t="s">
        <v>100</v>
      </c>
      <c r="DW24" s="125" t="s">
        <v>100</v>
      </c>
      <c r="DX24" s="125" t="s">
        <v>100</v>
      </c>
      <c r="DY24" s="125" t="s">
        <v>100</v>
      </c>
      <c r="DZ24" s="125" t="s">
        <v>100</v>
      </c>
      <c r="EA24" s="125" t="s">
        <v>100</v>
      </c>
      <c r="EB24" s="125"/>
      <c r="EC24" s="125" t="s">
        <v>100</v>
      </c>
      <c r="ED24" s="125" t="s">
        <v>100</v>
      </c>
      <c r="EE24" s="125" t="s">
        <v>100</v>
      </c>
      <c r="EF24" s="125" t="s">
        <v>100</v>
      </c>
      <c r="EG24" s="124" t="s">
        <v>148</v>
      </c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</row>
    <row r="25" spans="1:151" ht="18" customHeight="1">
      <c r="A25" s="214" t="s">
        <v>228</v>
      </c>
      <c r="B25" s="215"/>
      <c r="C25" s="75" t="s">
        <v>158</v>
      </c>
      <c r="D25" s="76" t="s">
        <v>226</v>
      </c>
      <c r="E25" s="79"/>
      <c r="F25" s="79"/>
      <c r="G25" s="77"/>
      <c r="H25" s="108" t="s">
        <v>152</v>
      </c>
      <c r="I25" s="30" t="s">
        <v>22</v>
      </c>
      <c r="J25" s="109"/>
      <c r="K25" s="24">
        <f>COUNTIF(L25:AG25,"●")</f>
        <v>22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19" t="s">
        <v>100</v>
      </c>
      <c r="AH25" s="108" t="s">
        <v>92</v>
      </c>
      <c r="AI25" s="30" t="s">
        <v>22</v>
      </c>
      <c r="AJ25" s="109"/>
      <c r="AK25" s="24">
        <f>COUNTIF(AL25:BG25,"●")</f>
        <v>1</v>
      </c>
      <c r="AL25" s="18"/>
      <c r="AM25" s="18"/>
      <c r="AN25" s="35"/>
      <c r="AO25" s="35"/>
      <c r="AP25" s="35"/>
      <c r="AQ25" s="35"/>
      <c r="AR25" s="35" t="s">
        <v>100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124"/>
      <c r="BH25" s="123" t="s">
        <v>48</v>
      </c>
      <c r="BI25" s="110" t="s">
        <v>21</v>
      </c>
      <c r="BJ25" s="109">
        <v>1</v>
      </c>
      <c r="BK25" s="24">
        <f t="shared" si="13"/>
        <v>21</v>
      </c>
      <c r="BL25" s="74" t="s">
        <v>148</v>
      </c>
      <c r="BM25" s="74" t="s">
        <v>148</v>
      </c>
      <c r="BN25" s="125" t="s">
        <v>100</v>
      </c>
      <c r="BO25" s="125"/>
      <c r="BP25" s="125" t="s">
        <v>100</v>
      </c>
      <c r="BQ25" s="125" t="s">
        <v>100</v>
      </c>
      <c r="BR25" s="125" t="s">
        <v>100</v>
      </c>
      <c r="BS25" s="125" t="s">
        <v>100</v>
      </c>
      <c r="BT25" s="125" t="s">
        <v>100</v>
      </c>
      <c r="BU25" s="125" t="s">
        <v>100</v>
      </c>
      <c r="BV25" s="125" t="s">
        <v>100</v>
      </c>
      <c r="BW25" s="125" t="s">
        <v>100</v>
      </c>
      <c r="BX25" s="125" t="s">
        <v>100</v>
      </c>
      <c r="BY25" s="125" t="s">
        <v>100</v>
      </c>
      <c r="BZ25" s="125" t="s">
        <v>100</v>
      </c>
      <c r="CA25" s="125" t="s">
        <v>100</v>
      </c>
      <c r="CB25" s="125" t="s">
        <v>100</v>
      </c>
      <c r="CC25" s="125" t="s">
        <v>100</v>
      </c>
      <c r="CD25" s="125" t="s">
        <v>100</v>
      </c>
      <c r="CE25" s="125" t="s">
        <v>100</v>
      </c>
      <c r="CF25" s="125" t="s">
        <v>100</v>
      </c>
      <c r="CG25" s="124" t="s">
        <v>148</v>
      </c>
      <c r="CH25" s="120" t="s">
        <v>50</v>
      </c>
      <c r="CI25" s="110" t="s">
        <v>21</v>
      </c>
      <c r="CJ25" s="109">
        <v>2</v>
      </c>
      <c r="CK25" s="24">
        <f>COUNTIF(CL25:DG25,"●")</f>
        <v>14</v>
      </c>
      <c r="CL25" s="18"/>
      <c r="CM25" s="74" t="s">
        <v>148</v>
      </c>
      <c r="CN25" s="125"/>
      <c r="CO25" s="125"/>
      <c r="CP25" s="125"/>
      <c r="CQ25" s="125" t="s">
        <v>100</v>
      </c>
      <c r="CR25" s="125" t="s">
        <v>100</v>
      </c>
      <c r="CS25" s="125" t="s">
        <v>100</v>
      </c>
      <c r="CT25" s="125" t="s">
        <v>100</v>
      </c>
      <c r="CU25" s="125" t="s">
        <v>100</v>
      </c>
      <c r="CV25" s="125" t="s">
        <v>100</v>
      </c>
      <c r="CW25" s="125" t="s">
        <v>100</v>
      </c>
      <c r="CX25" s="125"/>
      <c r="CY25" s="125" t="s">
        <v>100</v>
      </c>
      <c r="CZ25" s="125" t="s">
        <v>100</v>
      </c>
      <c r="DA25" s="125" t="s">
        <v>100</v>
      </c>
      <c r="DB25" s="125"/>
      <c r="DC25" s="125"/>
      <c r="DD25" s="125">
        <v>5</v>
      </c>
      <c r="DE25" s="125" t="s">
        <v>100</v>
      </c>
      <c r="DF25" s="125" t="s">
        <v>100</v>
      </c>
      <c r="DG25" s="124" t="s">
        <v>148</v>
      </c>
      <c r="DH25" s="123" t="s">
        <v>53</v>
      </c>
      <c r="DI25" s="110" t="s">
        <v>21</v>
      </c>
      <c r="DJ25" s="109"/>
      <c r="DK25" s="24">
        <f>COUNTIF(DL25:EG25,"●")</f>
        <v>21</v>
      </c>
      <c r="DL25" s="74" t="s">
        <v>148</v>
      </c>
      <c r="DM25" s="74" t="s">
        <v>148</v>
      </c>
      <c r="DN25" s="125" t="s">
        <v>100</v>
      </c>
      <c r="DO25" s="125" t="s">
        <v>100</v>
      </c>
      <c r="DP25" s="125" t="s">
        <v>100</v>
      </c>
      <c r="DQ25" s="125" t="s">
        <v>100</v>
      </c>
      <c r="DR25" s="125" t="s">
        <v>100</v>
      </c>
      <c r="DS25" s="125" t="s">
        <v>100</v>
      </c>
      <c r="DT25" s="125" t="s">
        <v>100</v>
      </c>
      <c r="DU25" s="125" t="s">
        <v>100</v>
      </c>
      <c r="DV25" s="125" t="s">
        <v>100</v>
      </c>
      <c r="DW25" s="125" t="s">
        <v>100</v>
      </c>
      <c r="DX25" s="125" t="s">
        <v>100</v>
      </c>
      <c r="DY25" s="125" t="s">
        <v>100</v>
      </c>
      <c r="DZ25" s="125" t="s">
        <v>100</v>
      </c>
      <c r="EA25" s="125" t="s">
        <v>100</v>
      </c>
      <c r="EB25" s="125" t="s">
        <v>100</v>
      </c>
      <c r="EC25" s="125" t="s">
        <v>100</v>
      </c>
      <c r="ED25" s="125"/>
      <c r="EE25" s="125" t="s">
        <v>100</v>
      </c>
      <c r="EF25" s="125" t="s">
        <v>100</v>
      </c>
      <c r="EG25" s="124" t="s">
        <v>148</v>
      </c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ht="18" customHeight="1">
      <c r="A26" s="214" t="s">
        <v>229</v>
      </c>
      <c r="B26" s="215"/>
      <c r="C26" s="75" t="s">
        <v>159</v>
      </c>
      <c r="D26" s="76" t="s">
        <v>231</v>
      </c>
      <c r="E26" s="76"/>
      <c r="F26" s="79"/>
      <c r="G26" s="77"/>
      <c r="H26" s="108" t="s">
        <v>153</v>
      </c>
      <c r="I26" s="30" t="s">
        <v>22</v>
      </c>
      <c r="J26" s="109"/>
      <c r="K26" s="24">
        <f>COUNTIF(L26:AG26,"●")</f>
        <v>22</v>
      </c>
      <c r="L26" s="74" t="s">
        <v>100</v>
      </c>
      <c r="M26" s="74" t="s">
        <v>100</v>
      </c>
      <c r="N26" s="125" t="s">
        <v>100</v>
      </c>
      <c r="O26" s="125" t="s">
        <v>100</v>
      </c>
      <c r="P26" s="125" t="s">
        <v>100</v>
      </c>
      <c r="Q26" s="125" t="s">
        <v>100</v>
      </c>
      <c r="R26" s="125" t="s">
        <v>100</v>
      </c>
      <c r="S26" s="125" t="s">
        <v>100</v>
      </c>
      <c r="T26" s="125" t="s">
        <v>100</v>
      </c>
      <c r="U26" s="125" t="s">
        <v>100</v>
      </c>
      <c r="V26" s="125" t="s">
        <v>100</v>
      </c>
      <c r="W26" s="125" t="s">
        <v>100</v>
      </c>
      <c r="X26" s="125" t="s">
        <v>100</v>
      </c>
      <c r="Y26" s="125" t="s">
        <v>100</v>
      </c>
      <c r="Z26" s="125" t="s">
        <v>100</v>
      </c>
      <c r="AA26" s="125" t="s">
        <v>100</v>
      </c>
      <c r="AB26" s="125" t="s">
        <v>100</v>
      </c>
      <c r="AC26" s="125" t="s">
        <v>100</v>
      </c>
      <c r="AD26" s="125" t="s">
        <v>100</v>
      </c>
      <c r="AE26" s="125" t="s">
        <v>100</v>
      </c>
      <c r="AF26" s="125" t="s">
        <v>100</v>
      </c>
      <c r="AG26" s="19" t="s">
        <v>100</v>
      </c>
      <c r="AH26" s="108" t="s">
        <v>211</v>
      </c>
      <c r="AI26" s="30" t="s">
        <v>22</v>
      </c>
      <c r="AJ26" s="109"/>
      <c r="AK26" s="24">
        <f>COUNTIF(AL26:BG26,"●")</f>
        <v>18</v>
      </c>
      <c r="AL26" s="18" t="s">
        <v>100</v>
      </c>
      <c r="AM26" s="18" t="s">
        <v>100</v>
      </c>
      <c r="AN26" s="35" t="s">
        <v>100</v>
      </c>
      <c r="AO26" s="35"/>
      <c r="AP26" s="35" t="s">
        <v>100</v>
      </c>
      <c r="AQ26" s="35"/>
      <c r="AR26" s="35" t="s">
        <v>100</v>
      </c>
      <c r="AS26" s="35" t="s">
        <v>100</v>
      </c>
      <c r="AT26" s="35"/>
      <c r="AU26" s="35"/>
      <c r="AV26" s="35" t="s">
        <v>100</v>
      </c>
      <c r="AW26" s="35" t="s">
        <v>100</v>
      </c>
      <c r="AX26" s="35" t="s">
        <v>100</v>
      </c>
      <c r="AY26" s="35" t="s">
        <v>100</v>
      </c>
      <c r="AZ26" s="35" t="s">
        <v>100</v>
      </c>
      <c r="BA26" s="35" t="s">
        <v>100</v>
      </c>
      <c r="BB26" s="35" t="s">
        <v>100</v>
      </c>
      <c r="BC26" s="35" t="s">
        <v>100</v>
      </c>
      <c r="BD26" s="35" t="s">
        <v>100</v>
      </c>
      <c r="BE26" s="35" t="s">
        <v>100</v>
      </c>
      <c r="BF26" s="35" t="s">
        <v>100</v>
      </c>
      <c r="BG26" s="124" t="s">
        <v>100</v>
      </c>
      <c r="BH26" s="123" t="s">
        <v>55</v>
      </c>
      <c r="BI26" s="110" t="s">
        <v>21</v>
      </c>
      <c r="BJ26" s="109">
        <v>1</v>
      </c>
      <c r="BK26" s="24">
        <f t="shared" si="13"/>
        <v>20</v>
      </c>
      <c r="BL26" s="74" t="s">
        <v>148</v>
      </c>
      <c r="BM26" s="74" t="s">
        <v>148</v>
      </c>
      <c r="BN26" s="125" t="s">
        <v>100</v>
      </c>
      <c r="BO26" s="125" t="s">
        <v>100</v>
      </c>
      <c r="BP26" s="125" t="s">
        <v>100</v>
      </c>
      <c r="BQ26" s="125" t="s">
        <v>100</v>
      </c>
      <c r="BR26" s="125" t="s">
        <v>100</v>
      </c>
      <c r="BS26" s="125" t="s">
        <v>100</v>
      </c>
      <c r="BT26" s="125" t="s">
        <v>100</v>
      </c>
      <c r="BU26" s="125" t="s">
        <v>100</v>
      </c>
      <c r="BV26" s="125" t="s">
        <v>100</v>
      </c>
      <c r="BW26" s="125" t="s">
        <v>100</v>
      </c>
      <c r="BX26" s="125" t="s">
        <v>100</v>
      </c>
      <c r="BY26" s="125" t="s">
        <v>100</v>
      </c>
      <c r="BZ26" s="125" t="s">
        <v>100</v>
      </c>
      <c r="CA26" s="125" t="s">
        <v>100</v>
      </c>
      <c r="CB26" s="125"/>
      <c r="CC26" s="125" t="s">
        <v>100</v>
      </c>
      <c r="CD26" s="125" t="s">
        <v>100</v>
      </c>
      <c r="CE26" s="125"/>
      <c r="CF26" s="125" t="s">
        <v>100</v>
      </c>
      <c r="CG26" s="124" t="s">
        <v>148</v>
      </c>
      <c r="CH26" s="120" t="s">
        <v>95</v>
      </c>
      <c r="CI26" s="110" t="s">
        <v>21</v>
      </c>
      <c r="CJ26" s="109">
        <v>4</v>
      </c>
      <c r="CK26" s="24">
        <f>COUNTIF(CL26:DG26,"●")</f>
        <v>14</v>
      </c>
      <c r="CL26" s="18"/>
      <c r="CM26" s="74" t="s">
        <v>148</v>
      </c>
      <c r="CN26" s="125"/>
      <c r="CO26" s="125"/>
      <c r="CP26" s="125"/>
      <c r="CQ26" s="125" t="s">
        <v>100</v>
      </c>
      <c r="CR26" s="125" t="s">
        <v>100</v>
      </c>
      <c r="CS26" s="125" t="s">
        <v>100</v>
      </c>
      <c r="CT26" s="125" t="s">
        <v>100</v>
      </c>
      <c r="CU26" s="125" t="s">
        <v>100</v>
      </c>
      <c r="CV26" s="125" t="s">
        <v>100</v>
      </c>
      <c r="CW26" s="125" t="s">
        <v>100</v>
      </c>
      <c r="CX26" s="125"/>
      <c r="CY26" s="125" t="s">
        <v>100</v>
      </c>
      <c r="CZ26" s="125" t="s">
        <v>100</v>
      </c>
      <c r="DA26" s="125" t="s">
        <v>100</v>
      </c>
      <c r="DB26" s="125"/>
      <c r="DC26" s="125"/>
      <c r="DD26" s="125">
        <v>4</v>
      </c>
      <c r="DE26" s="125" t="s">
        <v>100</v>
      </c>
      <c r="DF26" s="125" t="s">
        <v>100</v>
      </c>
      <c r="DG26" s="124" t="s">
        <v>148</v>
      </c>
      <c r="DH26" s="123" t="s">
        <v>97</v>
      </c>
      <c r="DI26" s="110" t="s">
        <v>21</v>
      </c>
      <c r="DJ26" s="109"/>
      <c r="DK26" s="24">
        <f>COUNTIF(DL26:EG26,"●")</f>
        <v>20</v>
      </c>
      <c r="DL26" s="74" t="s">
        <v>148</v>
      </c>
      <c r="DM26" s="74" t="s">
        <v>148</v>
      </c>
      <c r="DN26" s="125" t="s">
        <v>100</v>
      </c>
      <c r="DO26" s="125"/>
      <c r="DP26" s="125" t="s">
        <v>100</v>
      </c>
      <c r="DQ26" s="125" t="s">
        <v>100</v>
      </c>
      <c r="DR26" s="125" t="s">
        <v>100</v>
      </c>
      <c r="DS26" s="125"/>
      <c r="DT26" s="125" t="s">
        <v>100</v>
      </c>
      <c r="DU26" s="125" t="s">
        <v>100</v>
      </c>
      <c r="DV26" s="125" t="s">
        <v>100</v>
      </c>
      <c r="DW26" s="125" t="s">
        <v>100</v>
      </c>
      <c r="DX26" s="125" t="s">
        <v>100</v>
      </c>
      <c r="DY26" s="125" t="s">
        <v>100</v>
      </c>
      <c r="DZ26" s="125" t="s">
        <v>100</v>
      </c>
      <c r="EA26" s="125" t="s">
        <v>100</v>
      </c>
      <c r="EB26" s="125" t="s">
        <v>100</v>
      </c>
      <c r="EC26" s="125" t="s">
        <v>100</v>
      </c>
      <c r="ED26" s="125" t="s">
        <v>100</v>
      </c>
      <c r="EE26" s="125" t="s">
        <v>100</v>
      </c>
      <c r="EF26" s="125" t="s">
        <v>100</v>
      </c>
      <c r="EG26" s="124" t="s">
        <v>148</v>
      </c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</row>
    <row r="27" spans="1:151" ht="18" customHeight="1">
      <c r="A27" s="214" t="s">
        <v>230</v>
      </c>
      <c r="B27" s="215"/>
      <c r="C27" s="75" t="s">
        <v>158</v>
      </c>
      <c r="D27" s="76" t="s">
        <v>231</v>
      </c>
      <c r="E27" s="76" t="s">
        <v>234</v>
      </c>
      <c r="F27" s="79"/>
      <c r="G27" s="77"/>
      <c r="H27" s="108" t="s">
        <v>154</v>
      </c>
      <c r="I27" s="30" t="s">
        <v>22</v>
      </c>
      <c r="J27" s="109">
        <v>12</v>
      </c>
      <c r="K27" s="24">
        <f>COUNTIF(L27:AG27,"●")</f>
        <v>22</v>
      </c>
      <c r="L27" s="74" t="s">
        <v>100</v>
      </c>
      <c r="M27" s="74" t="s">
        <v>100</v>
      </c>
      <c r="N27" s="125" t="s">
        <v>100</v>
      </c>
      <c r="O27" s="125" t="s">
        <v>100</v>
      </c>
      <c r="P27" s="125" t="s">
        <v>100</v>
      </c>
      <c r="Q27" s="125" t="s">
        <v>100</v>
      </c>
      <c r="R27" s="125" t="s">
        <v>100</v>
      </c>
      <c r="S27" s="125" t="s">
        <v>100</v>
      </c>
      <c r="T27" s="125" t="s">
        <v>100</v>
      </c>
      <c r="U27" s="125" t="s">
        <v>100</v>
      </c>
      <c r="V27" s="125" t="s">
        <v>100</v>
      </c>
      <c r="W27" s="125" t="s">
        <v>100</v>
      </c>
      <c r="X27" s="125" t="s">
        <v>100</v>
      </c>
      <c r="Y27" s="125" t="s">
        <v>100</v>
      </c>
      <c r="Z27" s="125" t="s">
        <v>100</v>
      </c>
      <c r="AA27" s="125" t="s">
        <v>100</v>
      </c>
      <c r="AB27" s="125" t="s">
        <v>100</v>
      </c>
      <c r="AC27" s="125" t="s">
        <v>100</v>
      </c>
      <c r="AD27" s="125" t="s">
        <v>100</v>
      </c>
      <c r="AE27" s="125" t="s">
        <v>100</v>
      </c>
      <c r="AF27" s="125" t="s">
        <v>100</v>
      </c>
      <c r="AG27" s="19" t="s">
        <v>100</v>
      </c>
      <c r="AH27" s="108" t="s">
        <v>212</v>
      </c>
      <c r="AI27" s="30" t="s">
        <v>22</v>
      </c>
      <c r="AJ27" s="109">
        <v>2</v>
      </c>
      <c r="AK27" s="24">
        <f>COUNTIF(AL27:BG27,"●")</f>
        <v>21</v>
      </c>
      <c r="AL27" s="74" t="s">
        <v>100</v>
      </c>
      <c r="AM27" s="74" t="s">
        <v>100</v>
      </c>
      <c r="AN27" s="125" t="s">
        <v>100</v>
      </c>
      <c r="AO27" s="125"/>
      <c r="AP27" s="125" t="s">
        <v>100</v>
      </c>
      <c r="AQ27" s="125" t="s">
        <v>100</v>
      </c>
      <c r="AR27" s="125" t="s">
        <v>100</v>
      </c>
      <c r="AS27" s="125" t="s">
        <v>100</v>
      </c>
      <c r="AT27" s="125" t="s">
        <v>100</v>
      </c>
      <c r="AU27" s="125" t="s">
        <v>100</v>
      </c>
      <c r="AV27" s="125" t="s">
        <v>100</v>
      </c>
      <c r="AW27" s="125" t="s">
        <v>100</v>
      </c>
      <c r="AX27" s="125" t="s">
        <v>100</v>
      </c>
      <c r="AY27" s="125" t="s">
        <v>100</v>
      </c>
      <c r="AZ27" s="125" t="s">
        <v>100</v>
      </c>
      <c r="BA27" s="125" t="s">
        <v>100</v>
      </c>
      <c r="BB27" s="125" t="s">
        <v>100</v>
      </c>
      <c r="BC27" s="125" t="s">
        <v>100</v>
      </c>
      <c r="BD27" s="125" t="s">
        <v>100</v>
      </c>
      <c r="BE27" s="125" t="s">
        <v>100</v>
      </c>
      <c r="BF27" s="125" t="s">
        <v>100</v>
      </c>
      <c r="BG27" s="124" t="s">
        <v>100</v>
      </c>
      <c r="BH27" s="123" t="s">
        <v>94</v>
      </c>
      <c r="BI27" s="110" t="s">
        <v>21</v>
      </c>
      <c r="BJ27" s="109"/>
      <c r="BK27" s="24">
        <f t="shared" si="13"/>
        <v>0</v>
      </c>
      <c r="BL27" s="18"/>
      <c r="BM27" s="18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19"/>
      <c r="CH27" s="120" t="s">
        <v>225</v>
      </c>
      <c r="CI27" s="110" t="s">
        <v>21</v>
      </c>
      <c r="CJ27" s="109"/>
      <c r="CK27" s="24">
        <f>COUNTIF(CL27:DG27,"●")</f>
        <v>1</v>
      </c>
      <c r="CL27" s="74"/>
      <c r="CM27" s="74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 t="s">
        <v>100</v>
      </c>
      <c r="CX27" s="125"/>
      <c r="CY27" s="125"/>
      <c r="CZ27" s="125"/>
      <c r="DA27" s="125"/>
      <c r="DB27" s="125"/>
      <c r="DC27" s="125"/>
      <c r="DD27" s="125"/>
      <c r="DE27" s="125"/>
      <c r="DF27" s="125"/>
      <c r="DG27" s="124"/>
      <c r="DH27" s="123" t="s">
        <v>54</v>
      </c>
      <c r="DI27" s="110" t="s">
        <v>21</v>
      </c>
      <c r="DJ27" s="109"/>
      <c r="DK27" s="24">
        <f>COUNTIF(DL27:EG27,"●")</f>
        <v>14</v>
      </c>
      <c r="DL27" s="74" t="s">
        <v>148</v>
      </c>
      <c r="DM27" s="74"/>
      <c r="DN27" s="125"/>
      <c r="DO27" s="125"/>
      <c r="DP27" s="125" t="s">
        <v>100</v>
      </c>
      <c r="DQ27" s="125"/>
      <c r="DR27" s="125" t="s">
        <v>100</v>
      </c>
      <c r="DS27" s="125" t="s">
        <v>100</v>
      </c>
      <c r="DT27" s="125" t="s">
        <v>100</v>
      </c>
      <c r="DU27" s="125" t="s">
        <v>100</v>
      </c>
      <c r="DV27" s="125" t="s">
        <v>100</v>
      </c>
      <c r="DW27" s="125" t="s">
        <v>100</v>
      </c>
      <c r="DX27" s="125" t="s">
        <v>100</v>
      </c>
      <c r="DY27" s="125" t="s">
        <v>100</v>
      </c>
      <c r="DZ27" s="125" t="s">
        <v>100</v>
      </c>
      <c r="EA27" s="125"/>
      <c r="EB27" s="125"/>
      <c r="EC27" s="125" t="s">
        <v>100</v>
      </c>
      <c r="ED27" s="125"/>
      <c r="EE27" s="125" t="s">
        <v>100</v>
      </c>
      <c r="EF27" s="125"/>
      <c r="EG27" s="124" t="s">
        <v>148</v>
      </c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</row>
    <row r="28" spans="1:151" ht="18" customHeight="1">
      <c r="A28" s="214" t="s">
        <v>235</v>
      </c>
      <c r="B28" s="215"/>
      <c r="C28" s="75" t="s">
        <v>158</v>
      </c>
      <c r="D28" s="76" t="s">
        <v>234</v>
      </c>
      <c r="E28" s="76"/>
      <c r="F28" s="32"/>
      <c r="G28" s="146"/>
      <c r="H28" s="120" t="s">
        <v>155</v>
      </c>
      <c r="I28" s="30" t="s">
        <v>22</v>
      </c>
      <c r="J28" s="109"/>
      <c r="K28" s="24">
        <f>COUNTIF(L28:AG28,"●")</f>
        <v>9</v>
      </c>
      <c r="L28" s="74"/>
      <c r="M28" s="74" t="s">
        <v>100</v>
      </c>
      <c r="N28" s="125"/>
      <c r="O28" s="125" t="s">
        <v>100</v>
      </c>
      <c r="P28" s="125" t="s">
        <v>100</v>
      </c>
      <c r="Q28" s="125"/>
      <c r="R28" s="125" t="s">
        <v>100</v>
      </c>
      <c r="S28" s="125" t="s">
        <v>100</v>
      </c>
      <c r="T28" s="125" t="s">
        <v>100</v>
      </c>
      <c r="U28" s="125" t="s">
        <v>100</v>
      </c>
      <c r="V28" s="125" t="s">
        <v>100</v>
      </c>
      <c r="W28" s="125"/>
      <c r="X28" s="125" t="s">
        <v>100</v>
      </c>
      <c r="Y28" s="125"/>
      <c r="Z28" s="125"/>
      <c r="AA28" s="125"/>
      <c r="AB28" s="125"/>
      <c r="AC28" s="125"/>
      <c r="AD28" s="125"/>
      <c r="AE28" s="125"/>
      <c r="AF28" s="125"/>
      <c r="AG28" s="19"/>
      <c r="AH28" s="108"/>
      <c r="AI28" s="2"/>
      <c r="AJ28" s="109"/>
      <c r="AK28" s="24"/>
      <c r="AL28" s="74"/>
      <c r="AM28" s="74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4"/>
      <c r="BH28" s="123" t="s">
        <v>51</v>
      </c>
      <c r="BI28" s="110" t="s">
        <v>21</v>
      </c>
      <c r="BJ28" s="109">
        <v>1</v>
      </c>
      <c r="BK28" s="24">
        <f t="shared" si="13"/>
        <v>20</v>
      </c>
      <c r="BL28" s="74" t="s">
        <v>148</v>
      </c>
      <c r="BM28" s="74" t="s">
        <v>148</v>
      </c>
      <c r="BN28" s="125" t="s">
        <v>100</v>
      </c>
      <c r="BO28" s="125" t="s">
        <v>100</v>
      </c>
      <c r="BP28" s="125" t="s">
        <v>100</v>
      </c>
      <c r="BQ28" s="125" t="s">
        <v>100</v>
      </c>
      <c r="BR28" s="125" t="s">
        <v>100</v>
      </c>
      <c r="BS28" s="125" t="s">
        <v>100</v>
      </c>
      <c r="BT28" s="125" t="s">
        <v>100</v>
      </c>
      <c r="BU28" s="125" t="s">
        <v>100</v>
      </c>
      <c r="BV28" s="125" t="s">
        <v>100</v>
      </c>
      <c r="BW28" s="125"/>
      <c r="BX28" s="125" t="s">
        <v>100</v>
      </c>
      <c r="BY28" s="125" t="s">
        <v>100</v>
      </c>
      <c r="BZ28" s="125" t="s">
        <v>100</v>
      </c>
      <c r="CA28" s="125" t="s">
        <v>100</v>
      </c>
      <c r="CB28" s="125" t="s">
        <v>100</v>
      </c>
      <c r="CC28" s="125" t="s">
        <v>100</v>
      </c>
      <c r="CD28" s="125"/>
      <c r="CE28" s="125" t="s">
        <v>100</v>
      </c>
      <c r="CF28" s="125" t="s">
        <v>100</v>
      </c>
      <c r="CG28" s="19" t="s">
        <v>100</v>
      </c>
      <c r="CH28" s="120"/>
      <c r="CI28" s="110"/>
      <c r="CJ28" s="109"/>
      <c r="CK28" s="24"/>
      <c r="CL28" s="74"/>
      <c r="CM28" s="74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4"/>
      <c r="DH28" s="123" t="s">
        <v>33</v>
      </c>
      <c r="DI28" s="110" t="s">
        <v>21</v>
      </c>
      <c r="DJ28" s="109"/>
      <c r="DK28" s="24">
        <f>COUNTIF(DL28:EG28,"●")</f>
        <v>19</v>
      </c>
      <c r="DL28" s="74" t="s">
        <v>148</v>
      </c>
      <c r="DM28" s="74" t="s">
        <v>148</v>
      </c>
      <c r="DN28" s="125" t="s">
        <v>100</v>
      </c>
      <c r="DO28" s="125"/>
      <c r="DP28" s="125" t="s">
        <v>100</v>
      </c>
      <c r="DQ28" s="125" t="s">
        <v>100</v>
      </c>
      <c r="DR28" s="125" t="s">
        <v>100</v>
      </c>
      <c r="DS28" s="125" t="s">
        <v>100</v>
      </c>
      <c r="DT28" s="125" t="s">
        <v>100</v>
      </c>
      <c r="DU28" s="125" t="s">
        <v>100</v>
      </c>
      <c r="DV28" s="125" t="s">
        <v>100</v>
      </c>
      <c r="DW28" s="125" t="s">
        <v>100</v>
      </c>
      <c r="DX28" s="125" t="s">
        <v>100</v>
      </c>
      <c r="DY28" s="125" t="s">
        <v>100</v>
      </c>
      <c r="DZ28" s="125" t="s">
        <v>100</v>
      </c>
      <c r="EA28" s="125" t="s">
        <v>100</v>
      </c>
      <c r="EB28" s="125"/>
      <c r="EC28" s="125" t="s">
        <v>100</v>
      </c>
      <c r="ED28" s="125" t="s">
        <v>100</v>
      </c>
      <c r="EE28" s="125" t="s">
        <v>100</v>
      </c>
      <c r="EF28" s="125" t="s">
        <v>100</v>
      </c>
      <c r="EG28" s="124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</row>
    <row r="29" spans="1:151" ht="18" customHeight="1">
      <c r="A29" s="214" t="s">
        <v>236</v>
      </c>
      <c r="B29" s="215"/>
      <c r="C29" s="75" t="s">
        <v>158</v>
      </c>
      <c r="D29" s="76" t="s">
        <v>234</v>
      </c>
      <c r="E29" s="76"/>
      <c r="F29" s="79"/>
      <c r="G29" s="77"/>
      <c r="H29" s="108"/>
      <c r="I29" s="2"/>
      <c r="J29" s="111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19"/>
      <c r="AH29" s="108"/>
      <c r="AI29" s="2"/>
      <c r="AJ29" s="111"/>
      <c r="AK29" s="24"/>
      <c r="AL29" s="18"/>
      <c r="AM29" s="18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19"/>
      <c r="BH29" s="123" t="s">
        <v>163</v>
      </c>
      <c r="BI29" s="110" t="s">
        <v>21</v>
      </c>
      <c r="BJ29" s="109"/>
      <c r="BK29" s="24">
        <f t="shared" si="13"/>
        <v>10</v>
      </c>
      <c r="BL29" s="18"/>
      <c r="BM29" s="125" t="s">
        <v>100</v>
      </c>
      <c r="BN29" s="125" t="s">
        <v>100</v>
      </c>
      <c r="BO29" s="125"/>
      <c r="BP29" s="125" t="s">
        <v>100</v>
      </c>
      <c r="BQ29" s="125" t="s">
        <v>100</v>
      </c>
      <c r="BR29" s="125" t="s">
        <v>100</v>
      </c>
      <c r="BS29" s="125" t="s">
        <v>100</v>
      </c>
      <c r="BT29" s="125"/>
      <c r="BU29" s="125" t="s">
        <v>100</v>
      </c>
      <c r="BV29" s="125"/>
      <c r="BW29" s="125"/>
      <c r="BX29" s="125"/>
      <c r="BY29" s="125"/>
      <c r="BZ29" s="125" t="s">
        <v>100</v>
      </c>
      <c r="CA29" s="125"/>
      <c r="CB29" s="125"/>
      <c r="CC29" s="125"/>
      <c r="CD29" s="125"/>
      <c r="CE29" s="125" t="s">
        <v>100</v>
      </c>
      <c r="CF29" s="125" t="s">
        <v>100</v>
      </c>
      <c r="CG29" s="19"/>
      <c r="CH29" s="121"/>
      <c r="CI29" s="110"/>
      <c r="CJ29" s="109"/>
      <c r="CK29" s="24"/>
      <c r="CL29" s="18"/>
      <c r="CM29" s="18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124"/>
      <c r="DH29" s="123"/>
      <c r="DI29" s="110"/>
      <c r="DJ29" s="109"/>
      <c r="DK29" s="24"/>
      <c r="DL29" s="74"/>
      <c r="DM29" s="74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4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</row>
    <row r="30" spans="1:152" ht="18" customHeight="1">
      <c r="A30" s="214"/>
      <c r="B30" s="215"/>
      <c r="C30" s="78"/>
      <c r="D30" s="76"/>
      <c r="E30" s="79"/>
      <c r="F30" s="79"/>
      <c r="G30" s="77"/>
      <c r="H30" s="43"/>
      <c r="I30" s="2"/>
      <c r="J30" s="111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19"/>
      <c r="AH30" s="43"/>
      <c r="AI30" s="2"/>
      <c r="AJ30" s="111"/>
      <c r="AK30" s="24"/>
      <c r="AL30" s="18"/>
      <c r="AM30" s="18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19"/>
      <c r="BH30" s="123" t="s">
        <v>210</v>
      </c>
      <c r="BI30" s="110" t="s">
        <v>22</v>
      </c>
      <c r="BJ30" s="109">
        <v>1</v>
      </c>
      <c r="BK30" s="24">
        <f t="shared" si="13"/>
        <v>19</v>
      </c>
      <c r="BL30" s="18" t="s">
        <v>100</v>
      </c>
      <c r="BM30" s="18" t="s">
        <v>100</v>
      </c>
      <c r="BN30" s="35" t="s">
        <v>100</v>
      </c>
      <c r="BO30" s="35"/>
      <c r="BP30" s="35"/>
      <c r="BQ30" s="35"/>
      <c r="BR30" s="35" t="s">
        <v>100</v>
      </c>
      <c r="BS30" s="35" t="s">
        <v>100</v>
      </c>
      <c r="BT30" s="35" t="s">
        <v>100</v>
      </c>
      <c r="BU30" s="35" t="s">
        <v>100</v>
      </c>
      <c r="BV30" s="35" t="s">
        <v>100</v>
      </c>
      <c r="BW30" s="35" t="s">
        <v>100</v>
      </c>
      <c r="BX30" s="35" t="s">
        <v>100</v>
      </c>
      <c r="BY30" s="35" t="s">
        <v>100</v>
      </c>
      <c r="BZ30" s="35" t="s">
        <v>100</v>
      </c>
      <c r="CA30" s="35" t="s">
        <v>100</v>
      </c>
      <c r="CB30" s="35" t="s">
        <v>100</v>
      </c>
      <c r="CC30" s="35" t="s">
        <v>100</v>
      </c>
      <c r="CD30" s="35" t="s">
        <v>100</v>
      </c>
      <c r="CE30" s="35" t="s">
        <v>100</v>
      </c>
      <c r="CF30" s="35" t="s">
        <v>100</v>
      </c>
      <c r="CG30" s="19" t="s">
        <v>100</v>
      </c>
      <c r="CH30" s="121"/>
      <c r="CI30" s="110"/>
      <c r="CJ30" s="109"/>
      <c r="CK30" s="24"/>
      <c r="CL30" s="18"/>
      <c r="CM30" s="18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124"/>
      <c r="DH30" s="123"/>
      <c r="DI30" s="110"/>
      <c r="DJ30" s="109"/>
      <c r="DK30" s="24"/>
      <c r="DL30" s="74"/>
      <c r="DM30" s="74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4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</row>
    <row r="31" spans="1:152" ht="18" customHeight="1" thickBot="1">
      <c r="A31" s="216"/>
      <c r="B31" s="217"/>
      <c r="C31" s="81"/>
      <c r="D31" s="82"/>
      <c r="E31" s="83"/>
      <c r="F31" s="83"/>
      <c r="G31" s="84"/>
      <c r="H31" s="72"/>
      <c r="I31" s="33"/>
      <c r="J31" s="112"/>
      <c r="K31" s="21"/>
      <c r="L31" s="21"/>
      <c r="M31" s="21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20"/>
      <c r="AH31" s="72"/>
      <c r="AI31" s="33"/>
      <c r="AJ31" s="112"/>
      <c r="AK31" s="34"/>
      <c r="AL31" s="21"/>
      <c r="AM31" s="21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20"/>
      <c r="BH31" s="133" t="s">
        <v>224</v>
      </c>
      <c r="BI31" s="33" t="s">
        <v>22</v>
      </c>
      <c r="BJ31" s="112"/>
      <c r="BK31" s="34">
        <f t="shared" si="13"/>
        <v>4</v>
      </c>
      <c r="BL31" s="21"/>
      <c r="BM31" s="21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 t="s">
        <v>100</v>
      </c>
      <c r="BX31" s="126" t="s">
        <v>100</v>
      </c>
      <c r="BY31" s="126"/>
      <c r="BZ31" s="126"/>
      <c r="CA31" s="126" t="s">
        <v>100</v>
      </c>
      <c r="CB31" s="126" t="s">
        <v>100</v>
      </c>
      <c r="CC31" s="126"/>
      <c r="CD31" s="126"/>
      <c r="CE31" s="126"/>
      <c r="CF31" s="126"/>
      <c r="CG31" s="20"/>
      <c r="CH31" s="122"/>
      <c r="CI31" s="113"/>
      <c r="CJ31" s="114"/>
      <c r="CK31" s="34"/>
      <c r="CL31" s="21"/>
      <c r="CM31" s="21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72"/>
      <c r="DI31" s="33"/>
      <c r="DJ31" s="112"/>
      <c r="DK31" s="34"/>
      <c r="DL31" s="21"/>
      <c r="DM31" s="21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20"/>
      <c r="EH31" s="66"/>
      <c r="EI31" s="67"/>
      <c r="EJ31" s="115"/>
      <c r="EK31" s="68"/>
      <c r="EL31" s="69"/>
      <c r="EM31" s="69"/>
      <c r="EN31" s="69"/>
      <c r="EO31" s="66"/>
      <c r="EP31" s="67"/>
      <c r="EQ31" s="115"/>
      <c r="ER31" s="70"/>
      <c r="ES31" s="69"/>
      <c r="ET31" s="69"/>
      <c r="EU31" s="69"/>
      <c r="EV31" s="65"/>
    </row>
    <row r="32" spans="138:152" ht="18" customHeight="1">
      <c r="EH32" s="71"/>
      <c r="EI32" s="71"/>
      <c r="EJ32" s="71"/>
      <c r="EK32" s="71">
        <v>0</v>
      </c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65"/>
    </row>
    <row r="33" spans="63:141" ht="18" customHeight="1">
      <c r="BK33" s="29">
        <v>0</v>
      </c>
      <c r="EK33" s="29">
        <v>0</v>
      </c>
    </row>
    <row r="34" spans="63:141" ht="18" customHeight="1">
      <c r="BK34" s="29">
        <v>0</v>
      </c>
      <c r="EK34" s="29">
        <v>0</v>
      </c>
    </row>
    <row r="35" spans="3:151" ht="18" customHeight="1">
      <c r="C35" s="29"/>
      <c r="D35" s="29"/>
      <c r="E35" s="29"/>
      <c r="F35" s="29"/>
      <c r="G35" s="29"/>
      <c r="EL35" s="12"/>
      <c r="EM35" s="12"/>
      <c r="EN35" s="12"/>
      <c r="EO35" s="12"/>
      <c r="EP35" s="12"/>
      <c r="EQ35" s="12"/>
      <c r="ER35" s="12"/>
      <c r="ES35" s="12"/>
      <c r="ET35" s="12"/>
      <c r="EU35" s="12"/>
    </row>
    <row r="36" spans="3:151" ht="18" customHeight="1">
      <c r="C36" s="29"/>
      <c r="D36" s="29"/>
      <c r="E36" s="29"/>
      <c r="F36" s="29"/>
      <c r="G36" s="29"/>
      <c r="EL36" s="12"/>
      <c r="EM36" s="12"/>
      <c r="EN36" s="12"/>
      <c r="EO36" s="12"/>
      <c r="EP36" s="12"/>
      <c r="EQ36" s="12"/>
      <c r="ER36" s="12"/>
      <c r="ES36" s="12"/>
      <c r="ET36" s="12"/>
      <c r="EU36" s="12"/>
    </row>
    <row r="37" spans="3:151" ht="18" customHeight="1">
      <c r="C37" s="29"/>
      <c r="D37" s="29"/>
      <c r="E37" s="29"/>
      <c r="F37" s="29"/>
      <c r="G37" s="29"/>
      <c r="EL37" s="12"/>
      <c r="EM37" s="12"/>
      <c r="EN37" s="12"/>
      <c r="EO37" s="12"/>
      <c r="EP37" s="12"/>
      <c r="EQ37" s="12"/>
      <c r="ER37" s="12"/>
      <c r="ES37" s="12"/>
      <c r="ET37" s="12"/>
      <c r="EU37" s="12"/>
    </row>
    <row r="38" spans="3:151" ht="18" customHeight="1">
      <c r="C38" s="29"/>
      <c r="D38" s="29"/>
      <c r="E38" s="29"/>
      <c r="F38" s="29"/>
      <c r="G38" s="29"/>
      <c r="EL38" s="12"/>
      <c r="EM38" s="12"/>
      <c r="EN38" s="12"/>
      <c r="EO38" s="12"/>
      <c r="EP38" s="12"/>
      <c r="EQ38" s="12"/>
      <c r="ER38" s="12"/>
      <c r="ES38" s="12"/>
      <c r="ET38" s="12"/>
      <c r="EU38" s="12"/>
    </row>
    <row r="39" spans="3:151" ht="18" customHeight="1">
      <c r="C39" s="29"/>
      <c r="D39" s="29"/>
      <c r="E39" s="29"/>
      <c r="F39" s="29"/>
      <c r="G39" s="29"/>
      <c r="EL39" s="12"/>
      <c r="EM39" s="12"/>
      <c r="EN39" s="12"/>
      <c r="EO39" s="12"/>
      <c r="EP39" s="12"/>
      <c r="EQ39" s="12"/>
      <c r="ER39" s="12"/>
      <c r="ES39" s="12"/>
      <c r="ET39" s="12"/>
      <c r="EU39" s="12"/>
    </row>
    <row r="40" spans="3:151" ht="18" customHeight="1">
      <c r="C40" s="29"/>
      <c r="D40" s="29"/>
      <c r="E40" s="29"/>
      <c r="F40" s="29"/>
      <c r="G40" s="29"/>
      <c r="EL40" s="12"/>
      <c r="EM40" s="12"/>
      <c r="EN40" s="12"/>
      <c r="EO40" s="12"/>
      <c r="EP40" s="12"/>
      <c r="EQ40" s="12"/>
      <c r="ER40" s="12"/>
      <c r="ES40" s="12"/>
      <c r="ET40" s="12"/>
      <c r="EU40" s="12"/>
    </row>
    <row r="46" ht="18" customHeight="1">
      <c r="BK46" s="29">
        <v>0</v>
      </c>
    </row>
    <row r="65536" ht="18" customHeight="1">
      <c r="H65536" s="108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DI3:DK3"/>
    <mergeCell ref="BL3:CG3"/>
    <mergeCell ref="AL3:BG3"/>
    <mergeCell ref="B11:G11"/>
    <mergeCell ref="AI20:AK20"/>
    <mergeCell ref="BH18:CG18"/>
    <mergeCell ref="A19:B19"/>
    <mergeCell ref="A20:B20"/>
    <mergeCell ref="I3:K3"/>
    <mergeCell ref="AI3:AK3"/>
    <mergeCell ref="AJ21:AK22"/>
    <mergeCell ref="B13:C14"/>
    <mergeCell ref="D13:E14"/>
    <mergeCell ref="L20:AG20"/>
    <mergeCell ref="F13:G14"/>
    <mergeCell ref="CJ21:CK22"/>
    <mergeCell ref="A22:B22"/>
    <mergeCell ref="A21:B21"/>
    <mergeCell ref="BJ21:BK22"/>
    <mergeCell ref="BL22:CG22"/>
    <mergeCell ref="BI3:BK3"/>
    <mergeCell ref="CI3:CK3"/>
    <mergeCell ref="CL3:DG3"/>
    <mergeCell ref="J4:K5"/>
    <mergeCell ref="L5:AG5"/>
    <mergeCell ref="DL20:EG20"/>
    <mergeCell ref="DL5:EG5"/>
    <mergeCell ref="BH19:CG19"/>
    <mergeCell ref="CH19:DG19"/>
    <mergeCell ref="DH19:EG19"/>
    <mergeCell ref="CJ4:CK5"/>
    <mergeCell ref="CH18:DG18"/>
    <mergeCell ref="BL20:CG20"/>
    <mergeCell ref="DL22:EG22"/>
    <mergeCell ref="DI20:DK20"/>
    <mergeCell ref="DJ21:DK22"/>
    <mergeCell ref="CL5:DG5"/>
    <mergeCell ref="D9:E9"/>
    <mergeCell ref="AJ4:AK5"/>
    <mergeCell ref="D7:E7"/>
    <mergeCell ref="F7:G7"/>
    <mergeCell ref="B9:C9"/>
    <mergeCell ref="BL5:CG5"/>
    <mergeCell ref="BJ4:BK5"/>
    <mergeCell ref="DL3:EG3"/>
    <mergeCell ref="AL22:BG22"/>
    <mergeCell ref="L22:AG22"/>
    <mergeCell ref="CI20:CK20"/>
    <mergeCell ref="BI20:BK20"/>
    <mergeCell ref="CL20:DG20"/>
    <mergeCell ref="AL20:BG20"/>
    <mergeCell ref="CL22:DG22"/>
    <mergeCell ref="DJ4:DK5"/>
    <mergeCell ref="AL5:BG5"/>
    <mergeCell ref="A1:G2"/>
    <mergeCell ref="A3:G4"/>
    <mergeCell ref="L3:AG3"/>
    <mergeCell ref="A13:A14"/>
    <mergeCell ref="F8:G8"/>
    <mergeCell ref="B7:C7"/>
    <mergeCell ref="F9:G9"/>
    <mergeCell ref="B8:C8"/>
    <mergeCell ref="F10:G10"/>
    <mergeCell ref="D8:E8"/>
  </mergeCells>
  <conditionalFormatting sqref="AH7:AH17 BH7:BH17 H7:H17 EO31 EH31 H24:H31 AH24:AH31 BH24:BH31 DH24:DH31 A29:A31 H65536 CH7:CH17 DH7:DH17 A18:A26 CH24:CH30">
    <cfRule type="expression" priority="113" dxfId="160" stopIfTrue="1">
      <formula>B7="신"</formula>
    </cfRule>
    <cfRule type="expression" priority="114" dxfId="161" stopIfTrue="1">
      <formula>ISERROR(A7)</formula>
    </cfRule>
  </conditionalFormatting>
  <conditionalFormatting sqref="M31:AF31 EQ31 ES31:EU31 EJ31 DJ31 DL10:EF10 BJ25:BJ30 BJ8:BJ17 AJ29:AJ31 J29:J31 AJ8:AJ17 J8:J17 L24:AF24 L26:AF28 AG24:AG29 DL10:DL16 DM10:EF13 DL13:EG14 C18:C20 CJ8:CJ17 DJ8:DJ17 DL14:EF17 L7:AG17 AL7:BG17 AL24:BG31 BL24:CG31 BL7:CG17 CL7:DG17 EG7:EG17 DL24:EG31 CJ25:CJ30 CL24:DG31">
    <cfRule type="cellIs" priority="112" dxfId="161" operator="equal" stopIfTrue="1">
      <formula>0</formula>
    </cfRule>
  </conditionalFormatting>
  <conditionalFormatting sqref="C29:C31 C19:C26">
    <cfRule type="cellIs" priority="106" dxfId="161" operator="equal" stopIfTrue="1">
      <formula>0</formula>
    </cfRule>
    <cfRule type="cellIs" priority="107" dxfId="162" operator="between" stopIfTrue="1">
      <formula>3</formula>
      <formula>4</formula>
    </cfRule>
  </conditionalFormatting>
  <conditionalFormatting sqref="EI31 EL31:EN31 EP31 DL7:EF9 DJ24:DJ30 DJ7 CJ24 CJ7 BJ24 BJ31 BJ7 BI7:BI17 AJ24 AJ27 L31 AG30:AG31 J24:J28 J7 AJ7 AI7:AI17 I24:I31 AI24:AI31 DI24:DI31 I7:I17 BI24:BI31 L24:AF30 DI26:DJ28 EG7 AG24:AG28 DM10:EF11 CI7:CI17 DI7:DI17 DM13:EF16 BG24:BG28 EG9:EG16 CI24:CI31">
    <cfRule type="expression" priority="111" dxfId="160" stopIfTrue="1">
      <formula>I7="신"</formula>
    </cfRule>
  </conditionalFormatting>
  <conditionalFormatting sqref="D13 B12:B13 B8:B10 D8:D10">
    <cfRule type="expression" priority="110" dxfId="161" stopIfTrue="1">
      <formula>ISERROR($B$8:$E$14)</formula>
    </cfRule>
  </conditionalFormatting>
  <conditionalFormatting sqref="D18 E17:E18 F17:G27 D19:E26 D21:G25 D29:G31">
    <cfRule type="cellIs" priority="193" dxfId="163" operator="equal" stopIfTrue="1">
      <formula>#REF!</formula>
    </cfRule>
  </conditionalFormatting>
  <conditionalFormatting sqref="A24">
    <cfRule type="expression" priority="37" dxfId="160" stopIfTrue="1">
      <formula>B24="신"</formula>
    </cfRule>
    <cfRule type="expression" priority="38" dxfId="161" stopIfTrue="1">
      <formula>ISERROR(A24)</formula>
    </cfRule>
  </conditionalFormatting>
  <conditionalFormatting sqref="A23">
    <cfRule type="expression" priority="30" dxfId="160" stopIfTrue="1">
      <formula>B23="신"</formula>
    </cfRule>
    <cfRule type="expression" priority="31" dxfId="161" stopIfTrue="1">
      <formula>ISERROR(A23)</formula>
    </cfRule>
  </conditionalFormatting>
  <conditionalFormatting sqref="A23">
    <cfRule type="expression" priority="23" dxfId="160" stopIfTrue="1">
      <formula>B23="신"</formula>
    </cfRule>
    <cfRule type="expression" priority="24" dxfId="161" stopIfTrue="1">
      <formula>ISERROR(A23)</formula>
    </cfRule>
  </conditionalFormatting>
  <conditionalFormatting sqref="A22">
    <cfRule type="expression" priority="21" dxfId="160" stopIfTrue="1">
      <formula>B22="신"</formula>
    </cfRule>
    <cfRule type="expression" priority="22" dxfId="161" stopIfTrue="1">
      <formula>ISERROR(A22)</formula>
    </cfRule>
  </conditionalFormatting>
  <conditionalFormatting sqref="A27">
    <cfRule type="expression" priority="19" dxfId="160" stopIfTrue="1">
      <formula>B27="신"</formula>
    </cfRule>
    <cfRule type="expression" priority="20" dxfId="161" stopIfTrue="1">
      <formula>ISERROR(A27)</formula>
    </cfRule>
  </conditionalFormatting>
  <conditionalFormatting sqref="C27">
    <cfRule type="cellIs" priority="17" dxfId="161" operator="equal" stopIfTrue="1">
      <formula>0</formula>
    </cfRule>
    <cfRule type="cellIs" priority="18" dxfId="162" operator="between" stopIfTrue="1">
      <formula>3</formula>
      <formula>4</formula>
    </cfRule>
  </conditionalFormatting>
  <conditionalFormatting sqref="D27">
    <cfRule type="cellIs" priority="16" dxfId="163" operator="equal" stopIfTrue="1">
      <formula>#REF!</formula>
    </cfRule>
  </conditionalFormatting>
  <conditionalFormatting sqref="E27">
    <cfRule type="cellIs" priority="15" dxfId="163" operator="equal" stopIfTrue="1">
      <formula>#REF!</formula>
    </cfRule>
  </conditionalFormatting>
  <conditionalFormatting sqref="A28">
    <cfRule type="expression" priority="13" dxfId="160" stopIfTrue="1">
      <formula>B28="신"</formula>
    </cfRule>
    <cfRule type="expression" priority="14" dxfId="161" stopIfTrue="1">
      <formula>ISERROR(A28)</formula>
    </cfRule>
  </conditionalFormatting>
  <conditionalFormatting sqref="C28">
    <cfRule type="cellIs" priority="11" dxfId="161" operator="equal" stopIfTrue="1">
      <formula>0</formula>
    </cfRule>
    <cfRule type="cellIs" priority="12" dxfId="162" operator="between" stopIfTrue="1">
      <formula>3</formula>
      <formula>4</formula>
    </cfRule>
  </conditionalFormatting>
  <conditionalFormatting sqref="D28">
    <cfRule type="cellIs" priority="10" dxfId="163" operator="equal" stopIfTrue="1">
      <formula>#REF!</formula>
    </cfRule>
  </conditionalFormatting>
  <conditionalFormatting sqref="E28">
    <cfRule type="cellIs" priority="9" dxfId="163" operator="equal" stopIfTrue="1">
      <formula>#REF!</formula>
    </cfRule>
  </conditionalFormatting>
  <conditionalFormatting sqref="A29">
    <cfRule type="expression" priority="7" dxfId="160" stopIfTrue="1">
      <formula>B29="신"</formula>
    </cfRule>
    <cfRule type="expression" priority="8" dxfId="161" stopIfTrue="1">
      <formula>ISERROR(A29)</formula>
    </cfRule>
  </conditionalFormatting>
  <conditionalFormatting sqref="C29">
    <cfRule type="cellIs" priority="5" dxfId="161" operator="equal" stopIfTrue="1">
      <formula>0</formula>
    </cfRule>
    <cfRule type="cellIs" priority="6" dxfId="162" operator="between" stopIfTrue="1">
      <formula>3</formula>
      <formula>4</formula>
    </cfRule>
  </conditionalFormatting>
  <conditionalFormatting sqref="D29">
    <cfRule type="cellIs" priority="4" dxfId="163" operator="equal" stopIfTrue="1">
      <formula>#REF!</formula>
    </cfRule>
  </conditionalFormatting>
  <conditionalFormatting sqref="E29">
    <cfRule type="cellIs" priority="3" dxfId="163" operator="equal" stopIfTrue="1">
      <formula>#REF!</formula>
    </cfRule>
  </conditionalFormatting>
  <conditionalFormatting sqref="D28">
    <cfRule type="cellIs" priority="2" dxfId="163" operator="equal" stopIfTrue="1">
      <formula>#REF!</formula>
    </cfRule>
  </conditionalFormatting>
  <conditionalFormatting sqref="D29">
    <cfRule type="cellIs" priority="1" dxfId="163" operator="equal" stopIfTrue="1">
      <formula>#REF!</formula>
    </cfRule>
  </conditionalFormatting>
  <dataValidations count="2">
    <dataValidation type="list" allowBlank="1" showInputMessage="1" showErrorMessage="1" sqref="DH5 DH22 CH22 CH5 BH5 BH22 AH5 H22 H5 AH22">
      <formula1>"누계,등반"</formula1>
    </dataValidation>
    <dataValidation type="list" allowBlank="1" showInputMessage="1" showErrorMessage="1" sqref="DH4 DH21 CH21 CH4 BH4 BH21 AH4 H21 H4 AH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5" t="s">
        <v>29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5" t="s">
        <v>7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5" t="s">
        <v>30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60" stopIfTrue="1">
      <formula>B7="신"</formula>
    </cfRule>
    <cfRule type="expression" priority="7" dxfId="16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60" stopIfTrue="1">
      <formula>B7="신"</formula>
    </cfRule>
  </conditionalFormatting>
  <conditionalFormatting sqref="G7">
    <cfRule type="cellIs" priority="5" dxfId="161" operator="equal" stopIfTrue="1">
      <formula>0</formula>
    </cfRule>
  </conditionalFormatting>
  <conditionalFormatting sqref="G20">
    <cfRule type="cellIs" priority="4" dxfId="161" operator="equal" stopIfTrue="1">
      <formula>0</formula>
    </cfRule>
  </conditionalFormatting>
  <conditionalFormatting sqref="G22">
    <cfRule type="cellIs" priority="3" dxfId="161" operator="equal" stopIfTrue="1">
      <formula>0</formula>
    </cfRule>
  </conditionalFormatting>
  <conditionalFormatting sqref="I7:I12">
    <cfRule type="cellIs" priority="2" dxfId="161" operator="equal" stopIfTrue="1">
      <formula>0</formula>
    </cfRule>
  </conditionalFormatting>
  <conditionalFormatting sqref="I20">
    <cfRule type="expression" priority="1" dxfId="160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5" t="s">
        <v>34</v>
      </c>
      <c r="E3" s="235"/>
      <c r="F3" s="23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5" t="s">
        <v>34</v>
      </c>
      <c r="E18" s="235"/>
      <c r="F18" s="23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7"/>
      <c r="E20" s="237"/>
      <c r="F20" s="23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5" t="s">
        <v>34</v>
      </c>
      <c r="E33" s="235"/>
      <c r="F33" s="23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6"/>
      <c r="E35" s="236"/>
      <c r="F35" s="236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5" t="s">
        <v>34</v>
      </c>
      <c r="E46" s="235"/>
      <c r="F46" s="235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7"/>
      <c r="E48" s="237"/>
      <c r="F48" s="23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60" stopIfTrue="1">
      <formula>B7="신"</formula>
    </cfRule>
    <cfRule type="expression" priority="70" dxfId="16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6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1" operator="equal" stopIfTrue="1">
      <formula>0</formula>
    </cfRule>
  </conditionalFormatting>
  <conditionalFormatting sqref="H50">
    <cfRule type="cellIs" priority="27" dxfId="161" operator="equal" stopIfTrue="1">
      <formula>0</formula>
    </cfRule>
  </conditionalFormatting>
  <conditionalFormatting sqref="H50">
    <cfRule type="expression" priority="26" dxfId="160" stopIfTrue="1">
      <formula>H50="신"</formula>
    </cfRule>
  </conditionalFormatting>
  <conditionalFormatting sqref="H53">
    <cfRule type="cellIs" priority="25" dxfId="161" operator="equal" stopIfTrue="1">
      <formula>0</formula>
    </cfRule>
  </conditionalFormatting>
  <conditionalFormatting sqref="H53">
    <cfRule type="expression" priority="24" dxfId="160" stopIfTrue="1">
      <formula>H53="신"</formula>
    </cfRule>
  </conditionalFormatting>
  <conditionalFormatting sqref="H54">
    <cfRule type="cellIs" priority="23" dxfId="161" operator="equal" stopIfTrue="1">
      <formula>0</formula>
    </cfRule>
  </conditionalFormatting>
  <conditionalFormatting sqref="H54">
    <cfRule type="expression" priority="22" dxfId="160" stopIfTrue="1">
      <formula>H54="신"</formula>
    </cfRule>
  </conditionalFormatting>
  <conditionalFormatting sqref="H51">
    <cfRule type="cellIs" priority="21" dxfId="161" operator="equal" stopIfTrue="1">
      <formula>0</formula>
    </cfRule>
  </conditionalFormatting>
  <conditionalFormatting sqref="H51">
    <cfRule type="expression" priority="20" dxfId="160" stopIfTrue="1">
      <formula>H51="신"</formula>
    </cfRule>
  </conditionalFormatting>
  <conditionalFormatting sqref="H52">
    <cfRule type="cellIs" priority="19" dxfId="161" operator="equal" stopIfTrue="1">
      <formula>0</formula>
    </cfRule>
  </conditionalFormatting>
  <conditionalFormatting sqref="H52">
    <cfRule type="expression" priority="18" dxfId="160" stopIfTrue="1">
      <formula>H52="신"</formula>
    </cfRule>
  </conditionalFormatting>
  <conditionalFormatting sqref="I7:I12">
    <cfRule type="cellIs" priority="17" dxfId="161" operator="equal" stopIfTrue="1">
      <formula>0</formula>
    </cfRule>
  </conditionalFormatting>
  <conditionalFormatting sqref="I15">
    <cfRule type="cellIs" priority="16" dxfId="161" operator="equal" stopIfTrue="1">
      <formula>0</formula>
    </cfRule>
  </conditionalFormatting>
  <conditionalFormatting sqref="I25:I26">
    <cfRule type="cellIs" priority="15" dxfId="161" operator="equal" stopIfTrue="1">
      <formula>0</formula>
    </cfRule>
  </conditionalFormatting>
  <conditionalFormatting sqref="I22">
    <cfRule type="cellIs" priority="14" dxfId="161" operator="equal" stopIfTrue="1">
      <formula>0</formula>
    </cfRule>
  </conditionalFormatting>
  <conditionalFormatting sqref="I24">
    <cfRule type="cellIs" priority="13" dxfId="161" operator="equal" stopIfTrue="1">
      <formula>0</formula>
    </cfRule>
  </conditionalFormatting>
  <conditionalFormatting sqref="I29">
    <cfRule type="cellIs" priority="12" dxfId="161" operator="equal" stopIfTrue="1">
      <formula>0</formula>
    </cfRule>
  </conditionalFormatting>
  <conditionalFormatting sqref="I37:I41">
    <cfRule type="cellIs" priority="11" dxfId="161" operator="equal" stopIfTrue="1">
      <formula>0</formula>
    </cfRule>
  </conditionalFormatting>
  <conditionalFormatting sqref="I50">
    <cfRule type="cellIs" priority="10" dxfId="161" operator="equal" stopIfTrue="1">
      <formula>0</formula>
    </cfRule>
  </conditionalFormatting>
  <conditionalFormatting sqref="I50">
    <cfRule type="expression" priority="9" dxfId="160" stopIfTrue="1">
      <formula>I50="신"</formula>
    </cfRule>
  </conditionalFormatting>
  <conditionalFormatting sqref="I53">
    <cfRule type="cellIs" priority="8" dxfId="161" operator="equal" stopIfTrue="1">
      <formula>0</formula>
    </cfRule>
  </conditionalFormatting>
  <conditionalFormatting sqref="I53">
    <cfRule type="expression" priority="7" dxfId="160" stopIfTrue="1">
      <formula>I53="신"</formula>
    </cfRule>
  </conditionalFormatting>
  <conditionalFormatting sqref="I54">
    <cfRule type="cellIs" priority="6" dxfId="161" operator="equal" stopIfTrue="1">
      <formula>0</formula>
    </cfRule>
  </conditionalFormatting>
  <conditionalFormatting sqref="I54">
    <cfRule type="expression" priority="5" dxfId="160" stopIfTrue="1">
      <formula>I54="신"</formula>
    </cfRule>
  </conditionalFormatting>
  <conditionalFormatting sqref="I51">
    <cfRule type="cellIs" priority="4" dxfId="161" operator="equal" stopIfTrue="1">
      <formula>0</formula>
    </cfRule>
  </conditionalFormatting>
  <conditionalFormatting sqref="I51">
    <cfRule type="expression" priority="3" dxfId="160" stopIfTrue="1">
      <formula>I51="신"</formula>
    </cfRule>
  </conditionalFormatting>
  <conditionalFormatting sqref="I52">
    <cfRule type="cellIs" priority="2" dxfId="161" operator="equal" stopIfTrue="1">
      <formula>0</formula>
    </cfRule>
  </conditionalFormatting>
  <conditionalFormatting sqref="I52">
    <cfRule type="expression" priority="1" dxfId="160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5" t="s">
        <v>36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5" t="s">
        <v>36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5" t="s">
        <v>36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60" stopIfTrue="1">
      <formula>B7="신"</formula>
    </cfRule>
    <cfRule type="expression" priority="47" dxfId="16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6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1" operator="equal" stopIfTrue="1">
      <formula>0</formula>
    </cfRule>
  </conditionalFormatting>
  <conditionalFormatting sqref="E23">
    <cfRule type="cellIs" priority="35" dxfId="161" operator="equal" stopIfTrue="1">
      <formula>0</formula>
    </cfRule>
  </conditionalFormatting>
  <conditionalFormatting sqref="E24">
    <cfRule type="cellIs" priority="34" dxfId="161" operator="equal" stopIfTrue="1">
      <formula>0</formula>
    </cfRule>
  </conditionalFormatting>
  <conditionalFormatting sqref="E33:E34">
    <cfRule type="cellIs" priority="33" dxfId="161" operator="equal" stopIfTrue="1">
      <formula>0</formula>
    </cfRule>
  </conditionalFormatting>
  <conditionalFormatting sqref="F36">
    <cfRule type="cellIs" priority="32" dxfId="161" operator="equal" stopIfTrue="1">
      <formula>0</formula>
    </cfRule>
  </conditionalFormatting>
  <conditionalFormatting sqref="E36">
    <cfRule type="cellIs" priority="31" dxfId="161" operator="equal" stopIfTrue="1">
      <formula>0</formula>
    </cfRule>
  </conditionalFormatting>
  <conditionalFormatting sqref="E39">
    <cfRule type="cellIs" priority="30" dxfId="161" operator="equal" stopIfTrue="1">
      <formula>0</formula>
    </cfRule>
  </conditionalFormatting>
  <conditionalFormatting sqref="F8:F11">
    <cfRule type="cellIs" priority="29" dxfId="161" operator="equal" stopIfTrue="1">
      <formula>0</formula>
    </cfRule>
  </conditionalFormatting>
  <conditionalFormatting sqref="F24">
    <cfRule type="expression" priority="28" dxfId="160" stopIfTrue="1">
      <formula>F24="신"</formula>
    </cfRule>
  </conditionalFormatting>
  <conditionalFormatting sqref="F24">
    <cfRule type="cellIs" priority="27" dxfId="161" operator="equal" stopIfTrue="1">
      <formula>0</formula>
    </cfRule>
  </conditionalFormatting>
  <conditionalFormatting sqref="F33:F34">
    <cfRule type="cellIs" priority="26" dxfId="161" operator="equal" stopIfTrue="1">
      <formula>0</formula>
    </cfRule>
  </conditionalFormatting>
  <conditionalFormatting sqref="F36">
    <cfRule type="cellIs" priority="25" dxfId="161" operator="equal" stopIfTrue="1">
      <formula>0</formula>
    </cfRule>
  </conditionalFormatting>
  <conditionalFormatting sqref="F39">
    <cfRule type="cellIs" priority="24" dxfId="161" operator="equal" stopIfTrue="1">
      <formula>0</formula>
    </cfRule>
  </conditionalFormatting>
  <conditionalFormatting sqref="G9">
    <cfRule type="cellIs" priority="23" dxfId="161" operator="equal" stopIfTrue="1">
      <formula>0</formula>
    </cfRule>
  </conditionalFormatting>
  <conditionalFormatting sqref="G11">
    <cfRule type="cellIs" priority="22" dxfId="161" operator="equal" stopIfTrue="1">
      <formula>0</formula>
    </cfRule>
  </conditionalFormatting>
  <conditionalFormatting sqref="G33:G34">
    <cfRule type="cellIs" priority="21" dxfId="161" operator="equal" stopIfTrue="1">
      <formula>0</formula>
    </cfRule>
  </conditionalFormatting>
  <conditionalFormatting sqref="H8:H11">
    <cfRule type="cellIs" priority="20" dxfId="161" operator="equal" stopIfTrue="1">
      <formula>0</formula>
    </cfRule>
  </conditionalFormatting>
  <conditionalFormatting sqref="H36">
    <cfRule type="cellIs" priority="19" dxfId="161" operator="equal" stopIfTrue="1">
      <formula>0</formula>
    </cfRule>
  </conditionalFormatting>
  <conditionalFormatting sqref="H33:H34">
    <cfRule type="cellIs" priority="18" dxfId="161" operator="equal" stopIfTrue="1">
      <formula>0</formula>
    </cfRule>
  </conditionalFormatting>
  <conditionalFormatting sqref="H36">
    <cfRule type="cellIs" priority="17" dxfId="161" operator="equal" stopIfTrue="1">
      <formula>0</formula>
    </cfRule>
  </conditionalFormatting>
  <conditionalFormatting sqref="H39">
    <cfRule type="cellIs" priority="16" dxfId="161" operator="equal" stopIfTrue="1">
      <formula>0</formula>
    </cfRule>
  </conditionalFormatting>
  <conditionalFormatting sqref="H38">
    <cfRule type="cellIs" priority="15" dxfId="161" operator="equal" stopIfTrue="1">
      <formula>0</formula>
    </cfRule>
  </conditionalFormatting>
  <conditionalFormatting sqref="I8:I11">
    <cfRule type="cellIs" priority="14" dxfId="161" operator="equal" stopIfTrue="1">
      <formula>0</formula>
    </cfRule>
  </conditionalFormatting>
  <conditionalFormatting sqref="I7">
    <cfRule type="cellIs" priority="13" dxfId="161" operator="equal" stopIfTrue="1">
      <formula>0</formula>
    </cfRule>
  </conditionalFormatting>
  <conditionalFormatting sqref="I12">
    <cfRule type="cellIs" priority="12" dxfId="161" operator="equal" stopIfTrue="1">
      <formula>0</formula>
    </cfRule>
  </conditionalFormatting>
  <conditionalFormatting sqref="H12">
    <cfRule type="cellIs" priority="11" dxfId="161" operator="equal" stopIfTrue="1">
      <formula>0</formula>
    </cfRule>
  </conditionalFormatting>
  <conditionalFormatting sqref="E12">
    <cfRule type="cellIs" priority="10" dxfId="161" operator="equal" stopIfTrue="1">
      <formula>0</formula>
    </cfRule>
  </conditionalFormatting>
  <conditionalFormatting sqref="F12">
    <cfRule type="cellIs" priority="9" dxfId="161" operator="equal" stopIfTrue="1">
      <formula>0</formula>
    </cfRule>
  </conditionalFormatting>
  <conditionalFormatting sqref="I20:I21">
    <cfRule type="cellIs" priority="8" dxfId="161" operator="equal" stopIfTrue="1">
      <formula>0</formula>
    </cfRule>
  </conditionalFormatting>
  <conditionalFormatting sqref="I23">
    <cfRule type="cellIs" priority="7" dxfId="161" operator="equal" stopIfTrue="1">
      <formula>0</formula>
    </cfRule>
  </conditionalFormatting>
  <conditionalFormatting sqref="I24">
    <cfRule type="cellIs" priority="6" dxfId="161" operator="equal" stopIfTrue="1">
      <formula>0</formula>
    </cfRule>
  </conditionalFormatting>
  <conditionalFormatting sqref="I36">
    <cfRule type="cellIs" priority="5" dxfId="161" operator="equal" stopIfTrue="1">
      <formula>0</formula>
    </cfRule>
  </conditionalFormatting>
  <conditionalFormatting sqref="I33:I34">
    <cfRule type="cellIs" priority="4" dxfId="161" operator="equal" stopIfTrue="1">
      <formula>0</formula>
    </cfRule>
  </conditionalFormatting>
  <conditionalFormatting sqref="I36">
    <cfRule type="cellIs" priority="3" dxfId="161" operator="equal" stopIfTrue="1">
      <formula>0</formula>
    </cfRule>
  </conditionalFormatting>
  <conditionalFormatting sqref="I39">
    <cfRule type="cellIs" priority="2" dxfId="161" operator="equal" stopIfTrue="1">
      <formula>0</formula>
    </cfRule>
  </conditionalFormatting>
  <conditionalFormatting sqref="I38">
    <cfRule type="cellIs" priority="1" dxfId="16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8" t="s">
        <v>15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40"/>
    </row>
    <row r="12" spans="1:56" ht="19.5" customHeight="1">
      <c r="A12" s="241" t="s">
        <v>102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40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8" t="s">
        <v>1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40"/>
    </row>
    <row r="20" spans="1:56" ht="19.5" customHeight="1">
      <c r="A20" s="241" t="s">
        <v>59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40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60" stopIfTrue="1">
      <formula>F4="신"</formula>
    </cfRule>
  </conditionalFormatting>
  <conditionalFormatting sqref="A4:A10 A22:A28 A14:A18">
    <cfRule type="expression" priority="5" dxfId="160" stopIfTrue="1">
      <formula>#REF!="신"</formula>
    </cfRule>
    <cfRule type="expression" priority="6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2" t="s">
        <v>175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4"/>
    </row>
    <row r="14" spans="1:56" ht="19.5" customHeight="1">
      <c r="A14" s="241" t="s">
        <v>176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40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8" t="s">
        <v>184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40"/>
    </row>
    <row r="26" spans="1:56" ht="19.5" customHeight="1">
      <c r="A26" s="241" t="s">
        <v>185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40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2" t="s">
        <v>191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4"/>
    </row>
    <row r="36" spans="1:56" ht="19.5" customHeight="1">
      <c r="A36" s="241" t="s">
        <v>192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40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6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1" operator="equal" stopIfTrue="1">
      <formula>0</formula>
    </cfRule>
  </conditionalFormatting>
  <conditionalFormatting sqref="C38">
    <cfRule type="expression" priority="6" dxfId="160" stopIfTrue="1">
      <formula>C38="신"</formula>
    </cfRule>
  </conditionalFormatting>
  <conditionalFormatting sqref="C41">
    <cfRule type="expression" priority="5" dxfId="160" stopIfTrue="1">
      <formula>C41="신"</formula>
    </cfRule>
  </conditionalFormatting>
  <conditionalFormatting sqref="C42">
    <cfRule type="expression" priority="4" dxfId="160" stopIfTrue="1">
      <formula>C42="신"</formula>
    </cfRule>
  </conditionalFormatting>
  <conditionalFormatting sqref="A44:A45 A4:A12 A16:A24 A28:A34">
    <cfRule type="expression" priority="11" dxfId="160" stopIfTrue="1">
      <formula>#REF!="신"</formula>
    </cfRule>
    <cfRule type="expression" priority="12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6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1" operator="equal" stopIfTrue="1">
      <formula>0</formula>
    </cfRule>
  </conditionalFormatting>
  <conditionalFormatting sqref="C24">
    <cfRule type="expression" priority="5" dxfId="160" stopIfTrue="1">
      <formula>C24="신"</formula>
    </cfRule>
  </conditionalFormatting>
  <conditionalFormatting sqref="C25">
    <cfRule type="expression" priority="4" dxfId="160" stopIfTrue="1">
      <formula>C25="신"</formula>
    </cfRule>
  </conditionalFormatting>
  <conditionalFormatting sqref="C27">
    <cfRule type="cellIs" priority="3" dxfId="161" operator="equal" stopIfTrue="1">
      <formula>0</formula>
    </cfRule>
  </conditionalFormatting>
  <conditionalFormatting sqref="C29">
    <cfRule type="cellIs" priority="2" dxfId="161" operator="equal" stopIfTrue="1">
      <formula>0</formula>
    </cfRule>
  </conditionalFormatting>
  <conditionalFormatting sqref="C30">
    <cfRule type="cellIs" priority="1" dxfId="161" operator="equal" stopIfTrue="1">
      <formula>0</formula>
    </cfRule>
  </conditionalFormatting>
  <conditionalFormatting sqref="A4:A10 A14:A20 A24:A32">
    <cfRule type="expression" priority="10" dxfId="160" stopIfTrue="1">
      <formula>#REF!="신"</formula>
    </cfRule>
    <cfRule type="expression" priority="11" dxfId="16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2012-06-02T05:30:05Z</cp:lastPrinted>
  <dcterms:created xsi:type="dcterms:W3CDTF">2007-01-02T12:18:59Z</dcterms:created>
  <dcterms:modified xsi:type="dcterms:W3CDTF">2012-06-02T05:30:06Z</dcterms:modified>
  <cp:category/>
  <cp:version/>
  <cp:contentType/>
  <cp:contentStatus/>
</cp:coreProperties>
</file>