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'주보출석표'!$A$1:$GT$31</definedName>
  </definedNames>
  <calcPr fullCalcOnLoad="1"/>
</workbook>
</file>

<file path=xl/sharedStrings.xml><?xml version="1.0" encoding="utf-8"?>
<sst xmlns="http://schemas.openxmlformats.org/spreadsheetml/2006/main" count="2054" uniqueCount="243">
  <si>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</si>
  <si>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</si>
  <si>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</si>
  <si>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</si>
  <si>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</si>
  <si>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</si>
  <si>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</si>
  <si>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</si>
  <si>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</si>
  <si>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</si>
  <si>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</si>
  <si>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</si>
  <si>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</si>
  <si>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</si>
  <si>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</si>
  <si>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</si>
  <si>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</si>
  <si>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</si>
  <si>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</si>
  <si>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</si>
  <si>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</si>
  <si>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</si>
  <si>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</si>
  <si>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</si>
  <si>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</si>
  <si>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</si>
  <si>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</si>
  <si>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</si>
  <si>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</si>
  <si>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</si>
  <si>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</si>
  <si>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</si>
  <si>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</si>
  <si>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</si>
  <si>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</si>
  <si>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</si>
  <si>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</si>
  <si>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</si>
  <si>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</si>
  <si>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</si>
  <si>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</si>
  <si>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</si>
  <si>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</si>
  <si>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</si>
  <si>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</si>
  <si>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</si>
  <si>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</si>
  <si>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</si>
  <si>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</si>
  <si>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</si>
  <si>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</si>
  <si>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</si>
  <si>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</si>
  <si>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</si>
  <si>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</si>
  <si>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</si>
  <si>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</si>
  <si>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</si>
  <si>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</si>
  <si>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</si>
  <si>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</si>
  <si>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</si>
  <si>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</si>
  <si>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</si>
  <si>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</si>
  <si>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</si>
  <si>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</si>
  <si>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</si>
  <si>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</si>
  <si>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</si>
  <si>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</si>
  <si>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</si>
  <si>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</si>
  <si>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</si>
  <si>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</si>
  <si>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</si>
  <si>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</si>
  <si>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</si>
  <si>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</si>
  <si>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</si>
  <si>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</si>
  <si>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</si>
  <si>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</si>
  <si>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</si>
  <si>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</si>
  <si>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</si>
  <si>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</si>
  <si>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</si>
  <si>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</si>
  <si>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</si>
  <si>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</si>
  <si>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</si>
  <si>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</si>
  <si>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</si>
  <si>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</si>
  <si>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</si>
  <si>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</si>
  <si>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</si>
  <si>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</si>
  <si>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</si>
  <si>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</si>
  <si>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</si>
  <si>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</si>
  <si>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</si>
  <si>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</si>
  <si>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</si>
  <si>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</si>
  <si>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</si>
  <si>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</si>
  <si>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</si>
  <si>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</si>
  <si>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</si>
  <si>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</si>
  <si>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</si>
  <si>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</si>
  <si>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</si>
  <si>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</si>
  <si>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</si>
  <si>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</si>
  <si>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</si>
  <si>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</si>
  <si>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</si>
  <si>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</si>
  <si>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</si>
  <si>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</si>
  <si>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</si>
  <si>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</si>
  <si>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</si>
  <si>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</si>
  <si>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</si>
  <si>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</si>
  <si>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</si>
  <si>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</si>
  <si>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</si>
  <si>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</si>
  <si>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</si>
  <si>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</si>
  <si>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</si>
  <si>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</si>
  <si>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</si>
  <si>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</si>
  <si>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</si>
  <si>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</si>
  <si>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</si>
  <si>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</si>
  <si>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</si>
  <si>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</si>
  <si>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</si>
  <si>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</si>
  <si>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</si>
  <si>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</si>
  <si>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</si>
  <si>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</si>
  <si>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</si>
  <si>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</si>
  <si>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</si>
  <si>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</si>
  <si>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</si>
  <si>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</si>
  <si>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</si>
  <si>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</si>
  <si>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</si>
  <si>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</si>
  <si>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</si>
  <si>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</si>
  <si>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</si>
  <si>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</si>
  <si>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</si>
  <si>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</si>
  <si>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</si>
  <si>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</si>
  <si>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</si>
  <si>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</si>
  <si>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</si>
  <si>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</si>
  <si>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</si>
  <si>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</si>
  <si>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</si>
  <si>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</si>
  <si>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</si>
  <si>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</si>
  <si>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</si>
  <si>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</si>
  <si>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</si>
  <si>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</si>
  <si>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</si>
  <si>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</si>
  <si>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</si>
  <si>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</si>
  <si>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</si>
  <si>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</si>
  <si>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</si>
  <si>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</si>
  <si>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</si>
  <si>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</si>
  <si>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</si>
  <si>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</si>
  <si>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</si>
  <si>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</si>
  <si>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</si>
  <si>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</si>
  <si>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</si>
  <si>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</si>
  <si>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</si>
  <si>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</si>
  <si>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</si>
  <si>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</si>
  <si>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</si>
  <si>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</si>
  <si>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</si>
  <si>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</si>
  <si>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</si>
  <si>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</si>
  <si>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</si>
  <si>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</si>
  <si>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</si>
  <si>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</si>
  <si>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</si>
  <si>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</si>
  <si>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</si>
  <si>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</si>
  <si>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</si>
  <si>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</si>
  <si>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</si>
  <si>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</si>
  <si>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</si>
  <si>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</si>
  <si>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</si>
  <si>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</si>
  <si>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</si>
  <si>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</si>
  <si>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</si>
  <si>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</si>
  <si>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</si>
  <si>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</si>
  <si>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</si>
  <si>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</si>
  <si>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</si>
  <si>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정휘원</t>
  </si>
  <si>
    <t>7/22</t>
  </si>
  <si>
    <t>정민정</t>
  </si>
  <si>
    <t>권윤정</t>
  </si>
  <si>
    <t>송대용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</si>
</sst>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57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6" fillId="0" borderId="27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1" fillId="0" borderId="21" xfId="0" applyFont="1" applyFill="1" applyBorder="1" applyAlignment="1">
      <alignment horizontal="center" vertical="center" shrinkToFit="1"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38" xfId="62" applyFont="1" applyFill="1" applyBorder="1" applyAlignment="1">
      <alignment horizontal="center" vertical="center" shrinkToFit="1"/>
      <protection/>
    </xf>
    <xf numFmtId="0" fontId="18" fillId="0" borderId="39" xfId="62" applyFont="1" applyFill="1" applyBorder="1" applyAlignment="1">
      <alignment horizontal="center" vertical="center" shrinkToFit="1"/>
      <protection/>
    </xf>
    <xf numFmtId="0" fontId="28" fillId="0" borderId="40" xfId="0" applyFont="1" applyFill="1" applyBorder="1" applyAlignment="1">
      <alignment horizontal="center" vertical="center"/>
    </xf>
    <xf numFmtId="0" fontId="18" fillId="0" borderId="41" xfId="62" applyFont="1" applyFill="1" applyBorder="1" applyAlignment="1">
      <alignment horizontal="center" vertical="center" shrinkToFit="1"/>
      <protection/>
    </xf>
    <xf numFmtId="0" fontId="25" fillId="0" borderId="30" xfId="0" applyFont="1" applyFill="1" applyBorder="1" applyAlignment="1" applyProtection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9" fillId="0" borderId="25" xfId="62" applyFont="1" applyFill="1" applyBorder="1" applyAlignment="1">
      <alignment horizontal="center" vertical="center" shrinkToFit="1"/>
      <protection/>
    </xf>
    <xf numFmtId="0" fontId="22" fillId="0" borderId="42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 applyProtection="1">
      <alignment horizontal="centerContinuous" vertical="center" shrinkToFit="1"/>
      <protection/>
    </xf>
    <xf numFmtId="0" fontId="10" fillId="0" borderId="44" xfId="0" applyFont="1" applyFill="1" applyBorder="1" applyAlignment="1" applyProtection="1">
      <alignment horizontal="centerContinuous" vertical="center" shrinkToFit="1"/>
      <protection/>
    </xf>
    <xf numFmtId="0" fontId="10" fillId="0" borderId="45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5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10" fillId="0" borderId="46" xfId="0" applyFont="1" applyFill="1" applyBorder="1" applyAlignment="1" applyProtection="1">
      <alignment horizontal="centerContinuous" vertical="center" shrinkToFit="1"/>
      <protection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47" xfId="43" applyNumberFormat="1" applyFont="1" applyFill="1" applyBorder="1" applyAlignment="1" applyProtection="1">
      <alignment horizontal="center" vertical="center"/>
      <protection/>
    </xf>
    <xf numFmtId="181" fontId="10" fillId="0" borderId="48" xfId="43" applyNumberFormat="1" applyFont="1" applyFill="1" applyBorder="1" applyAlignment="1" applyProtection="1">
      <alignment horizontal="center" vertical="center"/>
      <protection/>
    </xf>
    <xf numFmtId="181" fontId="10" fillId="0" borderId="49" xfId="43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9" fontId="10" fillId="0" borderId="55" xfId="43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185" fontId="10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8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9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60" xfId="0" applyNumberFormat="1" applyFont="1" applyFill="1" applyBorder="1" applyAlignment="1" applyProtection="1">
      <alignment horizontal="center" vertical="center" shrinkToFit="1"/>
      <protection/>
    </xf>
    <xf numFmtId="185" fontId="10" fillId="0" borderId="61" xfId="0" applyNumberFormat="1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9" fontId="10" fillId="0" borderId="62" xfId="43" applyNumberFormat="1" applyFont="1" applyFill="1" applyBorder="1" applyAlignment="1" applyProtection="1">
      <alignment horizontal="center" vertical="center" shrinkToFit="1"/>
      <protection/>
    </xf>
    <xf numFmtId="9" fontId="10" fillId="0" borderId="63" xfId="43" applyNumberFormat="1" applyFont="1" applyFill="1" applyBorder="1" applyAlignment="1" applyProtection="1">
      <alignment horizontal="center" vertical="center" shrinkToFit="1"/>
      <protection/>
    </xf>
    <xf numFmtId="9" fontId="10" fillId="0" borderId="64" xfId="43" applyNumberFormat="1" applyFont="1" applyFill="1" applyBorder="1" applyAlignment="1" applyProtection="1">
      <alignment horizontal="center" vertical="center" shrinkToFit="1"/>
      <protection/>
    </xf>
    <xf numFmtId="9" fontId="10" fillId="0" borderId="65" xfId="43" applyNumberFormat="1" applyFont="1" applyFill="1" applyBorder="1" applyAlignment="1" applyProtection="1">
      <alignment horizontal="center" vertical="center" shrinkToFit="1"/>
      <protection/>
    </xf>
    <xf numFmtId="185" fontId="10" fillId="0" borderId="62" xfId="0" applyNumberFormat="1" applyFont="1" applyFill="1" applyBorder="1" applyAlignment="1" applyProtection="1">
      <alignment horizontal="center" vertical="center" shrinkToFit="1"/>
      <protection/>
    </xf>
    <xf numFmtId="0" fontId="12" fillId="0" borderId="63" xfId="0" applyFont="1" applyFill="1" applyBorder="1" applyAlignment="1">
      <alignment vertical="center"/>
    </xf>
    <xf numFmtId="0" fontId="12" fillId="0" borderId="64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1" fontId="10" fillId="0" borderId="66" xfId="0" applyNumberFormat="1" applyFont="1" applyFill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 applyProtection="1">
      <alignment horizontal="center" vertical="center" shrinkToFit="1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10" fillId="0" borderId="69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58" xfId="0" applyNumberFormat="1" applyFont="1" applyFill="1" applyBorder="1" applyAlignment="1">
      <alignment horizontal="center" vertical="center" shrinkToFit="1"/>
    </xf>
    <xf numFmtId="185" fontId="2" fillId="0" borderId="46" xfId="0" applyNumberFormat="1" applyFont="1" applyFill="1" applyBorder="1" applyAlignment="1">
      <alignment horizontal="center" vertical="center" shrinkToFit="1"/>
    </xf>
    <xf numFmtId="185" fontId="2" fillId="0" borderId="59" xfId="0" applyNumberFormat="1" applyFont="1" applyFill="1" applyBorder="1" applyAlignment="1">
      <alignment horizontal="center" vertical="center" shrinkToFit="1"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70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71" xfId="0" applyFont="1" applyFill="1" applyBorder="1" applyAlignment="1" applyProtection="1">
      <alignment horizontal="center" vertical="center" shrinkToFit="1"/>
      <protection/>
    </xf>
    <xf numFmtId="0" fontId="10" fillId="0" borderId="72" xfId="0" applyFont="1" applyFill="1" applyBorder="1" applyAlignment="1" applyProtection="1">
      <alignment horizontal="center" vertical="center" shrinkToFit="1"/>
      <protection/>
    </xf>
    <xf numFmtId="179" fontId="10" fillId="0" borderId="73" xfId="0" applyNumberFormat="1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56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57" xfId="0" applyNumberFormat="1" applyFont="1" applyFill="1" applyBorder="1" applyAlignment="1" applyProtection="1">
      <alignment horizontal="center" vertical="center"/>
      <protection/>
    </xf>
    <xf numFmtId="177" fontId="6" fillId="0" borderId="56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57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70" xfId="0" applyNumberFormat="1" applyFont="1" applyFill="1" applyBorder="1" applyAlignment="1" applyProtection="1">
      <alignment horizontal="center" vertical="center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0" fontId="10" fillId="0" borderId="75" xfId="0" applyFont="1" applyFill="1" applyBorder="1" applyAlignment="1" applyProtection="1">
      <alignment horizontal="center" vertical="center" shrinkToFit="1"/>
      <protection/>
    </xf>
    <xf numFmtId="1" fontId="10" fillId="0" borderId="54" xfId="0" applyNumberFormat="1" applyFont="1" applyFill="1" applyBorder="1" applyAlignment="1" applyProtection="1">
      <alignment horizontal="center" vertical="center" shrinkToFit="1"/>
      <protection/>
    </xf>
    <xf numFmtId="0" fontId="12" fillId="0" borderId="61" xfId="0" applyFont="1" applyFill="1" applyBorder="1" applyAlignment="1">
      <alignment vertical="center"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0" fontId="10" fillId="0" borderId="55" xfId="0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48"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I65536"/>
  <sheetViews>
    <sheetView showZeros="0" tabSelected="1" workbookViewId="0" topLeftCell="A1">
      <selection activeCell="AV35" sqref="AV35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43" width="2.57421875" style="29" hidden="1" customWidth="1"/>
    <col min="44" max="46" width="2.57421875" style="29" customWidth="1"/>
    <col min="47" max="47" width="7.57421875" style="29" customWidth="1"/>
    <col min="48" max="48" width="3.57421875" style="29" customWidth="1"/>
    <col min="49" max="50" width="2.57421875" style="29" customWidth="1"/>
    <col min="51" max="82" width="2.57421875" style="29" hidden="1" customWidth="1"/>
    <col min="83" max="85" width="2.57421875" style="29" customWidth="1"/>
    <col min="86" max="86" width="7.57421875" style="29" customWidth="1"/>
    <col min="87" max="87" width="3.57421875" style="29" customWidth="1"/>
    <col min="88" max="89" width="2.57421875" style="29" customWidth="1"/>
    <col min="90" max="121" width="2.57421875" style="29" hidden="1" customWidth="1"/>
    <col min="122" max="124" width="2.57421875" style="29" customWidth="1"/>
    <col min="125" max="125" width="7.57421875" style="29" customWidth="1"/>
    <col min="126" max="126" width="3.57421875" style="29" customWidth="1"/>
    <col min="127" max="128" width="2.57421875" style="29" customWidth="1"/>
    <col min="129" max="160" width="2.57421875" style="29" hidden="1" customWidth="1"/>
    <col min="161" max="163" width="2.57421875" style="29" customWidth="1"/>
    <col min="164" max="164" width="7.57421875" style="29" customWidth="1"/>
    <col min="165" max="165" width="3.57421875" style="29" customWidth="1"/>
    <col min="166" max="167" width="2.57421875" style="29" customWidth="1"/>
    <col min="168" max="199" width="2.57421875" style="29" hidden="1" customWidth="1"/>
    <col min="200" max="202" width="2.57421875" style="29" customWidth="1"/>
    <col min="203" max="203" width="5.57421875" style="29" customWidth="1"/>
    <col min="204" max="206" width="2.57421875" style="29" customWidth="1"/>
    <col min="207" max="209" width="2.421875" style="29" customWidth="1"/>
    <col min="210" max="210" width="5.57421875" style="29" customWidth="1"/>
    <col min="211" max="213" width="2.57421875" style="29" customWidth="1"/>
    <col min="214" max="216" width="2.421875" style="29" customWidth="1"/>
    <col min="217" max="16384" width="9.00390625" style="12" customWidth="1"/>
  </cols>
  <sheetData>
    <row r="1" spans="1:202" ht="18" customHeight="1">
      <c r="A1" s="228">
        <v>41154</v>
      </c>
      <c r="B1" s="229"/>
      <c r="C1" s="229"/>
      <c r="D1" s="229"/>
      <c r="E1" s="229"/>
      <c r="F1" s="229"/>
      <c r="G1" s="230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3" t="s">
        <v>24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5"/>
      <c r="CH1" s="14" t="s">
        <v>25</v>
      </c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3" t="s">
        <v>2</v>
      </c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5"/>
      <c r="FH1" s="13" t="s">
        <v>3</v>
      </c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5"/>
    </row>
    <row r="2" spans="1:202" ht="18" customHeight="1">
      <c r="A2" s="231"/>
      <c r="B2" s="232"/>
      <c r="C2" s="232"/>
      <c r="D2" s="232"/>
      <c r="E2" s="232"/>
      <c r="F2" s="232"/>
      <c r="G2" s="233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48" t="s">
        <v>229</v>
      </c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58"/>
      <c r="CB2" s="158"/>
      <c r="CC2" s="158"/>
      <c r="CD2" s="158"/>
      <c r="CE2" s="158"/>
      <c r="CF2" s="158"/>
      <c r="CG2" s="150"/>
      <c r="CH2" s="36" t="s">
        <v>59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 t="s">
        <v>60</v>
      </c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7"/>
      <c r="FH2" s="16" t="s">
        <v>61</v>
      </c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7"/>
    </row>
    <row r="3" spans="1:202" ht="18" customHeight="1">
      <c r="A3" s="234" t="s">
        <v>5</v>
      </c>
      <c r="B3" s="235"/>
      <c r="C3" s="235"/>
      <c r="D3" s="235"/>
      <c r="E3" s="235"/>
      <c r="F3" s="235"/>
      <c r="G3" s="236"/>
      <c r="H3" s="40" t="s">
        <v>6</v>
      </c>
      <c r="I3" s="188">
        <f>COUNTIF(I7:I17,"재적")</f>
        <v>6</v>
      </c>
      <c r="J3" s="189"/>
      <c r="K3" s="190"/>
      <c r="L3" s="191" t="s">
        <v>7</v>
      </c>
      <c r="M3" s="191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40" t="s">
        <v>6</v>
      </c>
      <c r="AV3" s="197">
        <f>COUNTIF(AV7:AV17,"재적")</f>
        <v>4</v>
      </c>
      <c r="AW3" s="197"/>
      <c r="AX3" s="197"/>
      <c r="AY3" s="191" t="s">
        <v>7</v>
      </c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2"/>
      <c r="CB3" s="192"/>
      <c r="CC3" s="192"/>
      <c r="CD3" s="192"/>
      <c r="CE3" s="192"/>
      <c r="CF3" s="192"/>
      <c r="CG3" s="193"/>
      <c r="CH3" s="37" t="s">
        <v>6</v>
      </c>
      <c r="CI3" s="188">
        <f>COUNTIF(CI7:CI17,"재적")</f>
        <v>6</v>
      </c>
      <c r="CJ3" s="189"/>
      <c r="CK3" s="190"/>
      <c r="CL3" s="191" t="s">
        <v>7</v>
      </c>
      <c r="CM3" s="191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40" t="s">
        <v>6</v>
      </c>
      <c r="DV3" s="188">
        <f>COUNTIF(DV7:DV17,"재적")</f>
        <v>11</v>
      </c>
      <c r="DW3" s="189"/>
      <c r="DX3" s="190"/>
      <c r="DY3" s="191" t="s">
        <v>7</v>
      </c>
      <c r="DZ3" s="191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3"/>
      <c r="FH3" s="40" t="s">
        <v>6</v>
      </c>
      <c r="FI3" s="188">
        <f>COUNTIF(FI7:FI17,"재적")</f>
        <v>9</v>
      </c>
      <c r="FJ3" s="189"/>
      <c r="FK3" s="190"/>
      <c r="FL3" s="191" t="s">
        <v>7</v>
      </c>
      <c r="FM3" s="191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3"/>
    </row>
    <row r="4" spans="1:216" ht="18" customHeight="1">
      <c r="A4" s="237"/>
      <c r="B4" s="238"/>
      <c r="C4" s="238"/>
      <c r="D4" s="238"/>
      <c r="E4" s="238"/>
      <c r="F4" s="238"/>
      <c r="G4" s="239"/>
      <c r="H4" s="41" t="s">
        <v>8</v>
      </c>
      <c r="I4" s="111"/>
      <c r="J4" s="212">
        <v>2728</v>
      </c>
      <c r="K4" s="213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T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28">
        <f t="shared" si="1"/>
        <v>6</v>
      </c>
      <c r="AP4" s="28">
        <f t="shared" si="1"/>
        <v>4</v>
      </c>
      <c r="AQ4" s="28">
        <f t="shared" si="1"/>
        <v>1</v>
      </c>
      <c r="AR4" s="28">
        <f t="shared" si="1"/>
        <v>4</v>
      </c>
      <c r="AS4" s="28">
        <f t="shared" si="1"/>
        <v>4</v>
      </c>
      <c r="AT4" s="137">
        <f t="shared" si="1"/>
        <v>1</v>
      </c>
      <c r="AU4" s="41" t="s">
        <v>8</v>
      </c>
      <c r="AV4" s="151">
        <v>1</v>
      </c>
      <c r="AW4" s="223">
        <v>1091</v>
      </c>
      <c r="AX4" s="223"/>
      <c r="AY4" s="28">
        <f aca="true" t="shared" si="2" ref="AY4:CG4">COUNTIF(AY7:AY17,"●")</f>
        <v>3</v>
      </c>
      <c r="AZ4" s="28">
        <f t="shared" si="2"/>
        <v>4</v>
      </c>
      <c r="BA4" s="28">
        <f t="shared" si="2"/>
        <v>4</v>
      </c>
      <c r="BB4" s="28">
        <f t="shared" si="2"/>
        <v>2</v>
      </c>
      <c r="BC4" s="28">
        <f t="shared" si="2"/>
        <v>3</v>
      </c>
      <c r="BD4" s="28">
        <f t="shared" si="2"/>
        <v>4</v>
      </c>
      <c r="BE4" s="28">
        <f t="shared" si="2"/>
        <v>4</v>
      </c>
      <c r="BF4" s="28">
        <f t="shared" si="2"/>
        <v>4</v>
      </c>
      <c r="BG4" s="28">
        <f t="shared" si="2"/>
        <v>3</v>
      </c>
      <c r="BH4" s="28">
        <f t="shared" si="2"/>
        <v>3</v>
      </c>
      <c r="BI4" s="28">
        <f t="shared" si="2"/>
        <v>4</v>
      </c>
      <c r="BJ4" s="28">
        <f t="shared" si="2"/>
        <v>2</v>
      </c>
      <c r="BK4" s="28">
        <f t="shared" si="2"/>
        <v>4</v>
      </c>
      <c r="BL4" s="28">
        <f t="shared" si="2"/>
        <v>3</v>
      </c>
      <c r="BM4" s="28">
        <f t="shared" si="2"/>
        <v>3</v>
      </c>
      <c r="BN4" s="28">
        <f t="shared" si="2"/>
        <v>2</v>
      </c>
      <c r="BO4" s="28">
        <f t="shared" si="2"/>
        <v>2</v>
      </c>
      <c r="BP4" s="28">
        <f t="shared" si="2"/>
        <v>2</v>
      </c>
      <c r="BQ4" s="28">
        <f t="shared" si="2"/>
        <v>2</v>
      </c>
      <c r="BR4" s="28">
        <f t="shared" si="2"/>
        <v>3</v>
      </c>
      <c r="BS4" s="28">
        <f t="shared" si="2"/>
        <v>4</v>
      </c>
      <c r="BT4" s="28">
        <f t="shared" si="2"/>
        <v>3</v>
      </c>
      <c r="BU4" s="28">
        <f t="shared" si="2"/>
        <v>2</v>
      </c>
      <c r="BV4" s="28">
        <f t="shared" si="2"/>
        <v>2</v>
      </c>
      <c r="BW4" s="28">
        <f t="shared" si="2"/>
        <v>2</v>
      </c>
      <c r="BX4" s="28">
        <f t="shared" si="2"/>
        <v>2</v>
      </c>
      <c r="BY4" s="28">
        <f t="shared" si="2"/>
        <v>2</v>
      </c>
      <c r="BZ4" s="28">
        <f t="shared" si="2"/>
        <v>2</v>
      </c>
      <c r="CA4" s="28">
        <f t="shared" si="2"/>
        <v>3</v>
      </c>
      <c r="CB4" s="28">
        <f t="shared" si="2"/>
        <v>3</v>
      </c>
      <c r="CC4" s="28">
        <f t="shared" si="2"/>
        <v>4</v>
      </c>
      <c r="CD4" s="28">
        <f t="shared" si="2"/>
        <v>2</v>
      </c>
      <c r="CE4" s="28">
        <f t="shared" si="2"/>
        <v>4</v>
      </c>
      <c r="CF4" s="28">
        <f t="shared" si="2"/>
        <v>3</v>
      </c>
      <c r="CG4" s="136">
        <f t="shared" si="2"/>
        <v>4</v>
      </c>
      <c r="CH4" s="38" t="s">
        <v>8</v>
      </c>
      <c r="CI4" s="113"/>
      <c r="CJ4" s="184">
        <v>2069</v>
      </c>
      <c r="CK4" s="185"/>
      <c r="CL4" s="28">
        <f aca="true" t="shared" si="3" ref="CL4:DT4">COUNTIF(CL7:CL17,"●")</f>
        <v>5</v>
      </c>
      <c r="CM4" s="28">
        <f t="shared" si="3"/>
        <v>5</v>
      </c>
      <c r="CN4" s="28">
        <f t="shared" si="3"/>
        <v>3</v>
      </c>
      <c r="CO4" s="28">
        <f t="shared" si="3"/>
        <v>2</v>
      </c>
      <c r="CP4" s="28">
        <f t="shared" si="3"/>
        <v>5</v>
      </c>
      <c r="CQ4" s="28">
        <f t="shared" si="3"/>
        <v>5</v>
      </c>
      <c r="CR4" s="28">
        <f t="shared" si="3"/>
        <v>5</v>
      </c>
      <c r="CS4" s="28">
        <f t="shared" si="3"/>
        <v>3</v>
      </c>
      <c r="CT4" s="28">
        <f t="shared" si="3"/>
        <v>5</v>
      </c>
      <c r="CU4" s="28">
        <f t="shared" si="3"/>
        <v>3</v>
      </c>
      <c r="CV4" s="28">
        <f t="shared" si="3"/>
        <v>5</v>
      </c>
      <c r="CW4" s="28">
        <f t="shared" si="3"/>
        <v>3</v>
      </c>
      <c r="CX4" s="28">
        <f t="shared" si="3"/>
        <v>3</v>
      </c>
      <c r="CY4" s="28">
        <f t="shared" si="3"/>
        <v>5</v>
      </c>
      <c r="CZ4" s="28">
        <f t="shared" si="3"/>
        <v>4</v>
      </c>
      <c r="DA4" s="28">
        <f t="shared" si="3"/>
        <v>3</v>
      </c>
      <c r="DB4" s="28">
        <f t="shared" si="3"/>
        <v>3</v>
      </c>
      <c r="DC4" s="28">
        <f t="shared" si="3"/>
        <v>3</v>
      </c>
      <c r="DD4" s="28">
        <f t="shared" si="3"/>
        <v>2</v>
      </c>
      <c r="DE4" s="28">
        <f t="shared" si="3"/>
        <v>3</v>
      </c>
      <c r="DF4" s="28">
        <f t="shared" si="3"/>
        <v>2</v>
      </c>
      <c r="DG4" s="28">
        <f t="shared" si="3"/>
        <v>3</v>
      </c>
      <c r="DH4" s="28">
        <f t="shared" si="3"/>
        <v>2</v>
      </c>
      <c r="DI4" s="28">
        <f t="shared" si="3"/>
        <v>3</v>
      </c>
      <c r="DJ4" s="28">
        <f t="shared" si="3"/>
        <v>3</v>
      </c>
      <c r="DK4" s="28">
        <f t="shared" si="3"/>
        <v>3</v>
      </c>
      <c r="DL4" s="28">
        <f t="shared" si="3"/>
        <v>3</v>
      </c>
      <c r="DM4" s="28">
        <f t="shared" si="3"/>
        <v>3</v>
      </c>
      <c r="DN4" s="28">
        <f t="shared" si="3"/>
        <v>3</v>
      </c>
      <c r="DO4" s="28">
        <f t="shared" si="3"/>
        <v>3</v>
      </c>
      <c r="DP4" s="28">
        <f t="shared" si="3"/>
        <v>4</v>
      </c>
      <c r="DQ4" s="28">
        <f t="shared" si="3"/>
        <v>4</v>
      </c>
      <c r="DR4" s="28">
        <f t="shared" si="3"/>
        <v>4</v>
      </c>
      <c r="DS4" s="28">
        <f t="shared" si="3"/>
        <v>4</v>
      </c>
      <c r="DT4" s="28">
        <f t="shared" si="3"/>
        <v>4</v>
      </c>
      <c r="DU4" s="41" t="s">
        <v>8</v>
      </c>
      <c r="DV4" s="113"/>
      <c r="DW4" s="184">
        <v>3406</v>
      </c>
      <c r="DX4" s="185"/>
      <c r="DY4" s="28">
        <f aca="true" t="shared" si="4" ref="DY4:FG4">COUNTIF(DY7:DY17,"●")</f>
        <v>5</v>
      </c>
      <c r="DZ4" s="28">
        <f t="shared" si="4"/>
        <v>6</v>
      </c>
      <c r="EA4" s="28">
        <f t="shared" si="4"/>
        <v>5</v>
      </c>
      <c r="EB4" s="28">
        <f t="shared" si="4"/>
        <v>2</v>
      </c>
      <c r="EC4" s="28">
        <f t="shared" si="4"/>
        <v>5</v>
      </c>
      <c r="ED4" s="28">
        <f t="shared" si="4"/>
        <v>6</v>
      </c>
      <c r="EE4" s="28">
        <f t="shared" si="4"/>
        <v>5</v>
      </c>
      <c r="EF4" s="28">
        <f t="shared" si="4"/>
        <v>5</v>
      </c>
      <c r="EG4" s="28">
        <f t="shared" si="4"/>
        <v>6</v>
      </c>
      <c r="EH4" s="28">
        <f t="shared" si="4"/>
        <v>5</v>
      </c>
      <c r="EI4" s="28">
        <f t="shared" si="4"/>
        <v>5</v>
      </c>
      <c r="EJ4" s="28">
        <f t="shared" si="4"/>
        <v>6</v>
      </c>
      <c r="EK4" s="28">
        <f t="shared" si="4"/>
        <v>7</v>
      </c>
      <c r="EL4" s="28">
        <f t="shared" si="4"/>
        <v>6</v>
      </c>
      <c r="EM4" s="28">
        <f t="shared" si="4"/>
        <v>7</v>
      </c>
      <c r="EN4" s="28">
        <f t="shared" si="4"/>
        <v>7</v>
      </c>
      <c r="EO4" s="28">
        <f t="shared" si="4"/>
        <v>6</v>
      </c>
      <c r="EP4" s="28">
        <f t="shared" si="4"/>
        <v>6</v>
      </c>
      <c r="EQ4" s="28">
        <f t="shared" si="4"/>
        <v>6</v>
      </c>
      <c r="ER4" s="28">
        <f t="shared" si="4"/>
        <v>7</v>
      </c>
      <c r="ES4" s="28">
        <f t="shared" si="4"/>
        <v>6</v>
      </c>
      <c r="ET4" s="28">
        <f t="shared" si="4"/>
        <v>5</v>
      </c>
      <c r="EU4" s="28">
        <f t="shared" si="4"/>
        <v>7</v>
      </c>
      <c r="EV4" s="28">
        <f t="shared" si="4"/>
        <v>4</v>
      </c>
      <c r="EW4" s="28">
        <f t="shared" si="4"/>
        <v>4</v>
      </c>
      <c r="EX4" s="28">
        <f t="shared" si="4"/>
        <v>7</v>
      </c>
      <c r="EY4" s="28">
        <f t="shared" si="4"/>
        <v>7</v>
      </c>
      <c r="EZ4" s="28">
        <f t="shared" si="4"/>
        <v>4</v>
      </c>
      <c r="FA4" s="28">
        <f t="shared" si="4"/>
        <v>6</v>
      </c>
      <c r="FB4" s="28">
        <f t="shared" si="4"/>
        <v>7</v>
      </c>
      <c r="FC4" s="28">
        <f t="shared" si="4"/>
        <v>5</v>
      </c>
      <c r="FD4" s="28">
        <f t="shared" si="4"/>
        <v>5</v>
      </c>
      <c r="FE4" s="28">
        <f t="shared" si="4"/>
        <v>7</v>
      </c>
      <c r="FF4" s="28">
        <f t="shared" si="4"/>
        <v>5</v>
      </c>
      <c r="FG4" s="136">
        <f t="shared" si="4"/>
        <v>6</v>
      </c>
      <c r="FH4" s="41" t="s">
        <v>8</v>
      </c>
      <c r="FI4" s="113"/>
      <c r="FJ4" s="184">
        <v>3231</v>
      </c>
      <c r="FK4" s="185"/>
      <c r="FL4" s="28">
        <f aca="true" t="shared" si="5" ref="FL4:GT4">COUNTIF(FL7:FL17,"●")</f>
        <v>4</v>
      </c>
      <c r="FM4" s="28">
        <f t="shared" si="5"/>
        <v>2</v>
      </c>
      <c r="FN4" s="28">
        <f t="shared" si="5"/>
        <v>4</v>
      </c>
      <c r="FO4" s="28">
        <f t="shared" si="5"/>
        <v>0</v>
      </c>
      <c r="FP4" s="28">
        <f t="shared" si="5"/>
        <v>1</v>
      </c>
      <c r="FQ4" s="28">
        <f t="shared" si="5"/>
        <v>5</v>
      </c>
      <c r="FR4" s="28">
        <f t="shared" si="5"/>
        <v>3</v>
      </c>
      <c r="FS4" s="28">
        <f t="shared" si="5"/>
        <v>6</v>
      </c>
      <c r="FT4" s="28">
        <f t="shared" si="5"/>
        <v>3</v>
      </c>
      <c r="FU4" s="28">
        <f t="shared" si="5"/>
        <v>6</v>
      </c>
      <c r="FV4" s="28">
        <f t="shared" si="5"/>
        <v>4</v>
      </c>
      <c r="FW4" s="28">
        <f t="shared" si="5"/>
        <v>4</v>
      </c>
      <c r="FX4" s="28">
        <f t="shared" si="5"/>
        <v>6</v>
      </c>
      <c r="FY4" s="28">
        <f t="shared" si="5"/>
        <v>4</v>
      </c>
      <c r="FZ4" s="28">
        <f t="shared" si="5"/>
        <v>2</v>
      </c>
      <c r="GA4" s="28">
        <f t="shared" si="5"/>
        <v>3</v>
      </c>
      <c r="GB4" s="28">
        <f t="shared" si="5"/>
        <v>2</v>
      </c>
      <c r="GC4" s="28">
        <f t="shared" si="5"/>
        <v>2</v>
      </c>
      <c r="GD4" s="28">
        <f t="shared" si="5"/>
        <v>3</v>
      </c>
      <c r="GE4" s="28">
        <f t="shared" si="5"/>
        <v>2</v>
      </c>
      <c r="GF4" s="28">
        <f t="shared" si="5"/>
        <v>2</v>
      </c>
      <c r="GG4" s="28">
        <f t="shared" si="5"/>
        <v>3</v>
      </c>
      <c r="GH4" s="28">
        <f t="shared" si="5"/>
        <v>4</v>
      </c>
      <c r="GI4" s="28">
        <f t="shared" si="5"/>
        <v>2</v>
      </c>
      <c r="GJ4" s="28">
        <f t="shared" si="5"/>
        <v>2</v>
      </c>
      <c r="GK4" s="28">
        <f t="shared" si="5"/>
        <v>2</v>
      </c>
      <c r="GL4" s="28">
        <f t="shared" si="5"/>
        <v>2</v>
      </c>
      <c r="GM4" s="28">
        <f t="shared" si="5"/>
        <v>2</v>
      </c>
      <c r="GN4" s="28">
        <f t="shared" si="5"/>
        <v>4</v>
      </c>
      <c r="GO4" s="28">
        <f t="shared" si="5"/>
        <v>4</v>
      </c>
      <c r="GP4" s="28">
        <f t="shared" si="5"/>
        <v>2</v>
      </c>
      <c r="GQ4" s="28">
        <f t="shared" si="5"/>
        <v>2</v>
      </c>
      <c r="GR4" s="28">
        <f t="shared" si="5"/>
        <v>2</v>
      </c>
      <c r="GS4" s="28">
        <f t="shared" si="5"/>
        <v>3</v>
      </c>
      <c r="GT4" s="136">
        <f t="shared" si="5"/>
        <v>4</v>
      </c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</row>
    <row r="5" spans="1:202" ht="18" customHeight="1">
      <c r="A5" s="166" t="s">
        <v>26</v>
      </c>
      <c r="B5" s="167"/>
      <c r="C5" s="167"/>
      <c r="D5" s="167"/>
      <c r="E5" s="167"/>
      <c r="F5" s="167"/>
      <c r="G5" s="168"/>
      <c r="H5" s="42" t="s">
        <v>9</v>
      </c>
      <c r="I5" s="112"/>
      <c r="J5" s="214"/>
      <c r="K5" s="215"/>
      <c r="L5" s="210">
        <f>AT4*10+I4*10+I5*20+(J7+J8+J9+J10+J11+J12+J13+J14+J15+J17)</f>
        <v>10</v>
      </c>
      <c r="M5" s="210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42" t="s">
        <v>9</v>
      </c>
      <c r="AV5" s="152">
        <f>COUNTIF(AV7:AV17,"등반")</f>
        <v>0</v>
      </c>
      <c r="AW5" s="224"/>
      <c r="AX5" s="224"/>
      <c r="AY5" s="210">
        <f>CG4*10+AV4*10+AV5*20+(AW7+AW8+AW9+AW10+AW11+AW12+AW13+AW14+AW15+AW17)</f>
        <v>54</v>
      </c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1"/>
      <c r="CB5" s="211"/>
      <c r="CC5" s="211"/>
      <c r="CD5" s="211"/>
      <c r="CE5" s="211"/>
      <c r="CF5" s="211"/>
      <c r="CG5" s="216"/>
      <c r="CH5" s="39" t="s">
        <v>9</v>
      </c>
      <c r="CI5" s="112">
        <f>COUNTIF(CI7:CI17,"등반")</f>
        <v>0</v>
      </c>
      <c r="CJ5" s="186"/>
      <c r="CK5" s="187"/>
      <c r="CL5" s="210">
        <f>DT4*10+CI4*10+CI5*20+(CJ7+CJ8+CJ9+CJ10+CJ11+CJ12+CJ13+CJ14+CJ15+CJ17)</f>
        <v>40</v>
      </c>
      <c r="CM5" s="210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42" t="s">
        <v>9</v>
      </c>
      <c r="DV5" s="112"/>
      <c r="DW5" s="186"/>
      <c r="DX5" s="187"/>
      <c r="DY5" s="210">
        <f>FG4*10+DV4*10+DV5*20+(DW7+DW8+DW9+DW10+DW11+DW12+DW13+DW14+DW15+DW17)</f>
        <v>70</v>
      </c>
      <c r="DZ5" s="210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6"/>
      <c r="FH5" s="42" t="s">
        <v>9</v>
      </c>
      <c r="FI5" s="112"/>
      <c r="FJ5" s="186"/>
      <c r="FK5" s="187"/>
      <c r="FL5" s="210">
        <f>GT4*10+FI4*10+FI5*20+(FJ7+FJ8+FJ9+FJ10+FJ11+FJ12+FJ13+FJ14+FJ15+FJ17)</f>
        <v>120</v>
      </c>
      <c r="FM5" s="210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6"/>
    </row>
    <row r="6" spans="1:202" ht="18" customHeight="1">
      <c r="A6" s="169"/>
      <c r="B6" s="170"/>
      <c r="C6" s="170"/>
      <c r="D6" s="170"/>
      <c r="E6" s="170"/>
      <c r="F6" s="170"/>
      <c r="G6" s="171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20">
        <v>3</v>
      </c>
      <c r="O6" s="120">
        <v>4</v>
      </c>
      <c r="P6" s="120">
        <v>5</v>
      </c>
      <c r="Q6" s="120">
        <v>6</v>
      </c>
      <c r="R6" s="120">
        <v>7</v>
      </c>
      <c r="S6" s="120">
        <v>8</v>
      </c>
      <c r="T6" s="120">
        <v>9</v>
      </c>
      <c r="U6" s="120">
        <v>10</v>
      </c>
      <c r="V6" s="120">
        <v>11</v>
      </c>
      <c r="W6" s="120">
        <v>12</v>
      </c>
      <c r="X6" s="120">
        <v>13</v>
      </c>
      <c r="Y6" s="120">
        <v>14</v>
      </c>
      <c r="Z6" s="120">
        <v>15</v>
      </c>
      <c r="AA6" s="120">
        <v>16</v>
      </c>
      <c r="AB6" s="120">
        <v>17</v>
      </c>
      <c r="AC6" s="24">
        <v>18</v>
      </c>
      <c r="AD6" s="24">
        <v>19</v>
      </c>
      <c r="AE6" s="24">
        <v>20</v>
      </c>
      <c r="AF6" s="120">
        <v>21</v>
      </c>
      <c r="AG6" s="120">
        <v>22</v>
      </c>
      <c r="AH6" s="120">
        <v>23</v>
      </c>
      <c r="AI6" s="120">
        <v>24</v>
      </c>
      <c r="AJ6" s="120">
        <v>25</v>
      </c>
      <c r="AK6" s="120">
        <v>26</v>
      </c>
      <c r="AL6" s="120">
        <v>27</v>
      </c>
      <c r="AM6" s="120">
        <v>28</v>
      </c>
      <c r="AN6" s="120">
        <v>29</v>
      </c>
      <c r="AO6" s="120">
        <v>30</v>
      </c>
      <c r="AP6" s="120">
        <v>31</v>
      </c>
      <c r="AQ6" s="120">
        <v>32</v>
      </c>
      <c r="AR6" s="120">
        <v>33</v>
      </c>
      <c r="AS6" s="120">
        <v>34</v>
      </c>
      <c r="AT6" s="120">
        <v>35</v>
      </c>
      <c r="AU6" s="41" t="s">
        <v>10</v>
      </c>
      <c r="AV6" s="4" t="s">
        <v>11</v>
      </c>
      <c r="AW6" s="4" t="s">
        <v>56</v>
      </c>
      <c r="AX6" s="4" t="s">
        <v>12</v>
      </c>
      <c r="AY6" s="24">
        <v>1</v>
      </c>
      <c r="AZ6" s="24">
        <v>2</v>
      </c>
      <c r="BA6" s="24">
        <v>3</v>
      </c>
      <c r="BB6" s="24">
        <v>4</v>
      </c>
      <c r="BC6" s="24">
        <v>5</v>
      </c>
      <c r="BD6" s="24">
        <v>6</v>
      </c>
      <c r="BE6" s="24">
        <v>7</v>
      </c>
      <c r="BF6" s="24">
        <v>8</v>
      </c>
      <c r="BG6" s="24">
        <v>9</v>
      </c>
      <c r="BH6" s="24">
        <v>10</v>
      </c>
      <c r="BI6" s="24">
        <v>11</v>
      </c>
      <c r="BJ6" s="24">
        <v>12</v>
      </c>
      <c r="BK6" s="24">
        <v>13</v>
      </c>
      <c r="BL6" s="24">
        <v>14</v>
      </c>
      <c r="BM6" s="24">
        <v>15</v>
      </c>
      <c r="BN6" s="24">
        <v>16</v>
      </c>
      <c r="BO6" s="24">
        <v>17</v>
      </c>
      <c r="BP6" s="24">
        <v>18</v>
      </c>
      <c r="BQ6" s="24">
        <v>19</v>
      </c>
      <c r="BR6" s="24">
        <v>20</v>
      </c>
      <c r="BS6" s="24">
        <v>21</v>
      </c>
      <c r="BT6" s="24">
        <v>22</v>
      </c>
      <c r="BU6" s="24">
        <v>23</v>
      </c>
      <c r="BV6" s="24">
        <v>24</v>
      </c>
      <c r="BW6" s="24">
        <v>25</v>
      </c>
      <c r="BX6" s="24">
        <v>26</v>
      </c>
      <c r="BY6" s="24">
        <v>27</v>
      </c>
      <c r="BZ6" s="24">
        <v>28</v>
      </c>
      <c r="CA6" s="120">
        <v>29</v>
      </c>
      <c r="CB6" s="120">
        <v>30</v>
      </c>
      <c r="CC6" s="120">
        <v>31</v>
      </c>
      <c r="CD6" s="120">
        <v>32</v>
      </c>
      <c r="CE6" s="120">
        <v>33</v>
      </c>
      <c r="CF6" s="120">
        <v>34</v>
      </c>
      <c r="CG6" s="120">
        <v>35</v>
      </c>
      <c r="CH6" s="38" t="s">
        <v>10</v>
      </c>
      <c r="CI6" s="4" t="s">
        <v>11</v>
      </c>
      <c r="CJ6" s="4" t="s">
        <v>56</v>
      </c>
      <c r="CK6" s="4" t="s">
        <v>12</v>
      </c>
      <c r="CL6" s="24">
        <v>1</v>
      </c>
      <c r="CM6" s="24">
        <v>2</v>
      </c>
      <c r="CN6" s="120">
        <v>3</v>
      </c>
      <c r="CO6" s="120">
        <v>4</v>
      </c>
      <c r="CP6" s="120">
        <v>5</v>
      </c>
      <c r="CQ6" s="120">
        <v>6</v>
      </c>
      <c r="CR6" s="120">
        <v>7</v>
      </c>
      <c r="CS6" s="120">
        <v>8</v>
      </c>
      <c r="CT6" s="120">
        <v>9</v>
      </c>
      <c r="CU6" s="120">
        <v>10</v>
      </c>
      <c r="CV6" s="120">
        <v>11</v>
      </c>
      <c r="CW6" s="120">
        <v>12</v>
      </c>
      <c r="CX6" s="120">
        <v>13</v>
      </c>
      <c r="CY6" s="120">
        <v>14</v>
      </c>
      <c r="CZ6" s="120">
        <v>15</v>
      </c>
      <c r="DA6" s="120">
        <v>16</v>
      </c>
      <c r="DB6" s="120">
        <v>17</v>
      </c>
      <c r="DC6" s="120">
        <v>18</v>
      </c>
      <c r="DD6" s="120">
        <v>19</v>
      </c>
      <c r="DE6" s="120">
        <v>20</v>
      </c>
      <c r="DF6" s="120">
        <v>21</v>
      </c>
      <c r="DG6" s="120">
        <v>22</v>
      </c>
      <c r="DH6" s="120">
        <v>23</v>
      </c>
      <c r="DI6" s="120">
        <v>24</v>
      </c>
      <c r="DJ6" s="120">
        <v>25</v>
      </c>
      <c r="DK6" s="120">
        <v>26</v>
      </c>
      <c r="DL6" s="120">
        <v>27</v>
      </c>
      <c r="DM6" s="120">
        <v>28</v>
      </c>
      <c r="DN6" s="120">
        <v>29</v>
      </c>
      <c r="DO6" s="120">
        <v>30</v>
      </c>
      <c r="DP6" s="120">
        <v>31</v>
      </c>
      <c r="DQ6" s="120">
        <v>32</v>
      </c>
      <c r="DR6" s="120">
        <v>33</v>
      </c>
      <c r="DS6" s="120">
        <v>34</v>
      </c>
      <c r="DT6" s="120">
        <v>35</v>
      </c>
      <c r="DU6" s="41" t="s">
        <v>10</v>
      </c>
      <c r="DV6" s="4" t="s">
        <v>11</v>
      </c>
      <c r="DW6" s="4" t="s">
        <v>56</v>
      </c>
      <c r="DX6" s="4" t="s">
        <v>12</v>
      </c>
      <c r="DY6" s="24">
        <v>1</v>
      </c>
      <c r="DZ6" s="24">
        <v>2</v>
      </c>
      <c r="EA6" s="120">
        <v>3</v>
      </c>
      <c r="EB6" s="120">
        <v>4</v>
      </c>
      <c r="EC6" s="120">
        <v>5</v>
      </c>
      <c r="ED6" s="120">
        <v>6</v>
      </c>
      <c r="EE6" s="120">
        <v>7</v>
      </c>
      <c r="EF6" s="120">
        <v>8</v>
      </c>
      <c r="EG6" s="120">
        <v>9</v>
      </c>
      <c r="EH6" s="120">
        <v>10</v>
      </c>
      <c r="EI6" s="120">
        <v>11</v>
      </c>
      <c r="EJ6" s="120">
        <v>12</v>
      </c>
      <c r="EK6" s="120">
        <v>13</v>
      </c>
      <c r="EL6" s="120">
        <v>14</v>
      </c>
      <c r="EM6" s="120">
        <v>15</v>
      </c>
      <c r="EN6" s="120">
        <v>16</v>
      </c>
      <c r="EO6" s="120">
        <v>17</v>
      </c>
      <c r="EP6" s="120">
        <v>18</v>
      </c>
      <c r="EQ6" s="120">
        <v>19</v>
      </c>
      <c r="ER6" s="120">
        <v>20</v>
      </c>
      <c r="ES6" s="120">
        <v>21</v>
      </c>
      <c r="ET6" s="120">
        <v>22</v>
      </c>
      <c r="EU6" s="120">
        <v>23</v>
      </c>
      <c r="EV6" s="120">
        <v>24</v>
      </c>
      <c r="EW6" s="120">
        <v>25</v>
      </c>
      <c r="EX6" s="120">
        <v>26</v>
      </c>
      <c r="EY6" s="120">
        <v>27</v>
      </c>
      <c r="EZ6" s="120">
        <v>28</v>
      </c>
      <c r="FA6" s="120">
        <v>29</v>
      </c>
      <c r="FB6" s="120">
        <v>30</v>
      </c>
      <c r="FC6" s="120">
        <v>31</v>
      </c>
      <c r="FD6" s="120">
        <v>32</v>
      </c>
      <c r="FE6" s="120">
        <v>33</v>
      </c>
      <c r="FF6" s="120">
        <v>34</v>
      </c>
      <c r="FG6" s="120">
        <v>35</v>
      </c>
      <c r="FH6" s="41" t="s">
        <v>10</v>
      </c>
      <c r="FI6" s="93" t="s">
        <v>11</v>
      </c>
      <c r="FJ6" s="93" t="s">
        <v>56</v>
      </c>
      <c r="FK6" s="93" t="s">
        <v>12</v>
      </c>
      <c r="FL6" s="24">
        <v>1</v>
      </c>
      <c r="FM6" s="24">
        <v>2</v>
      </c>
      <c r="FN6" s="120">
        <v>3</v>
      </c>
      <c r="FO6" s="120">
        <v>4</v>
      </c>
      <c r="FP6" s="120">
        <v>5</v>
      </c>
      <c r="FQ6" s="120">
        <v>6</v>
      </c>
      <c r="FR6" s="120">
        <v>7</v>
      </c>
      <c r="FS6" s="120">
        <v>8</v>
      </c>
      <c r="FT6" s="120">
        <v>9</v>
      </c>
      <c r="FU6" s="120">
        <v>10</v>
      </c>
      <c r="FV6" s="120">
        <v>11</v>
      </c>
      <c r="FW6" s="120">
        <v>12</v>
      </c>
      <c r="FX6" s="120">
        <v>13</v>
      </c>
      <c r="FY6" s="120">
        <v>14</v>
      </c>
      <c r="FZ6" s="120">
        <v>15</v>
      </c>
      <c r="GA6" s="120">
        <v>16</v>
      </c>
      <c r="GB6" s="120">
        <v>17</v>
      </c>
      <c r="GC6" s="120">
        <v>18</v>
      </c>
      <c r="GD6" s="120">
        <v>19</v>
      </c>
      <c r="GE6" s="120">
        <v>20</v>
      </c>
      <c r="GF6" s="120">
        <v>21</v>
      </c>
      <c r="GG6" s="120">
        <v>22</v>
      </c>
      <c r="GH6" s="120">
        <v>23</v>
      </c>
      <c r="GI6" s="120">
        <v>24</v>
      </c>
      <c r="GJ6" s="120">
        <v>25</v>
      </c>
      <c r="GK6" s="120">
        <v>26</v>
      </c>
      <c r="GL6" s="120">
        <v>27</v>
      </c>
      <c r="GM6" s="120">
        <v>28</v>
      </c>
      <c r="GN6" s="120">
        <v>29</v>
      </c>
      <c r="GO6" s="120">
        <v>30</v>
      </c>
      <c r="GP6" s="120">
        <v>31</v>
      </c>
      <c r="GQ6" s="120">
        <v>32</v>
      </c>
      <c r="GR6" s="120">
        <v>33</v>
      </c>
      <c r="GS6" s="120">
        <v>34</v>
      </c>
      <c r="GT6" s="120">
        <v>35</v>
      </c>
    </row>
    <row r="7" spans="1:202" ht="18" customHeight="1">
      <c r="A7" s="94" t="s">
        <v>11</v>
      </c>
      <c r="B7" s="244" t="s">
        <v>27</v>
      </c>
      <c r="C7" s="245"/>
      <c r="D7" s="225" t="s">
        <v>6</v>
      </c>
      <c r="E7" s="225"/>
      <c r="F7" s="225" t="s">
        <v>20</v>
      </c>
      <c r="G7" s="226"/>
      <c r="H7" s="95" t="s">
        <v>67</v>
      </c>
      <c r="I7" s="30" t="s">
        <v>22</v>
      </c>
      <c r="J7" s="96"/>
      <c r="K7" s="24">
        <f aca="true" t="shared" si="6" ref="K7:K12">COUNTIF(L7:AT7,"●")</f>
        <v>35</v>
      </c>
      <c r="L7" s="74" t="s">
        <v>148</v>
      </c>
      <c r="M7" s="74" t="s">
        <v>148</v>
      </c>
      <c r="N7" s="118" t="s">
        <v>100</v>
      </c>
      <c r="O7" s="118" t="s">
        <v>100</v>
      </c>
      <c r="P7" s="118" t="s">
        <v>100</v>
      </c>
      <c r="Q7" s="118" t="s">
        <v>100</v>
      </c>
      <c r="R7" s="118" t="s">
        <v>100</v>
      </c>
      <c r="S7" s="118" t="s">
        <v>100</v>
      </c>
      <c r="T7" s="118" t="s">
        <v>100</v>
      </c>
      <c r="U7" s="118" t="s">
        <v>100</v>
      </c>
      <c r="V7" s="118" t="s">
        <v>100</v>
      </c>
      <c r="W7" s="118" t="s">
        <v>100</v>
      </c>
      <c r="X7" s="118" t="s">
        <v>100</v>
      </c>
      <c r="Y7" s="118" t="s">
        <v>100</v>
      </c>
      <c r="Z7" s="118" t="s">
        <v>100</v>
      </c>
      <c r="AA7" s="118" t="s">
        <v>100</v>
      </c>
      <c r="AB7" s="118" t="s">
        <v>100</v>
      </c>
      <c r="AC7" s="74" t="s">
        <v>100</v>
      </c>
      <c r="AD7" s="74" t="s">
        <v>100</v>
      </c>
      <c r="AE7" s="74" t="s">
        <v>100</v>
      </c>
      <c r="AF7" s="118" t="s">
        <v>100</v>
      </c>
      <c r="AG7" s="118" t="s">
        <v>100</v>
      </c>
      <c r="AH7" s="118" t="s">
        <v>100</v>
      </c>
      <c r="AI7" s="118" t="s">
        <v>100</v>
      </c>
      <c r="AJ7" s="118" t="s">
        <v>100</v>
      </c>
      <c r="AK7" s="118" t="s">
        <v>100</v>
      </c>
      <c r="AL7" s="118" t="s">
        <v>100</v>
      </c>
      <c r="AM7" s="118" t="s">
        <v>100</v>
      </c>
      <c r="AN7" s="118" t="s">
        <v>100</v>
      </c>
      <c r="AO7" s="118" t="s">
        <v>100</v>
      </c>
      <c r="AP7" s="118" t="s">
        <v>100</v>
      </c>
      <c r="AQ7" s="118" t="s">
        <v>100</v>
      </c>
      <c r="AR7" s="118" t="s">
        <v>100</v>
      </c>
      <c r="AS7" s="118" t="s">
        <v>100</v>
      </c>
      <c r="AT7" s="118" t="s">
        <v>100</v>
      </c>
      <c r="AU7" s="95" t="s">
        <v>71</v>
      </c>
      <c r="AV7" s="30" t="s">
        <v>230</v>
      </c>
      <c r="AW7" s="153"/>
      <c r="AX7" s="24">
        <f>COUNTIF(AY7:CG7,"●")</f>
        <v>25</v>
      </c>
      <c r="AY7" s="74" t="s">
        <v>148</v>
      </c>
      <c r="AZ7" s="74" t="s">
        <v>148</v>
      </c>
      <c r="BA7" s="74" t="s">
        <v>100</v>
      </c>
      <c r="BB7" s="74" t="s">
        <v>100</v>
      </c>
      <c r="BC7" s="74" t="s">
        <v>100</v>
      </c>
      <c r="BD7" s="74" t="s">
        <v>100</v>
      </c>
      <c r="BE7" s="74" t="s">
        <v>100</v>
      </c>
      <c r="BF7" s="74" t="s">
        <v>100</v>
      </c>
      <c r="BG7" s="74" t="s">
        <v>100</v>
      </c>
      <c r="BH7" s="74" t="s">
        <v>100</v>
      </c>
      <c r="BI7" s="74" t="s">
        <v>100</v>
      </c>
      <c r="BJ7" s="74" t="s">
        <v>100</v>
      </c>
      <c r="BK7" s="74" t="s">
        <v>100</v>
      </c>
      <c r="BL7" s="74" t="s">
        <v>100</v>
      </c>
      <c r="BM7" s="74"/>
      <c r="BN7" s="74"/>
      <c r="BO7" s="74"/>
      <c r="BP7" s="74"/>
      <c r="BQ7" s="74" t="s">
        <v>100</v>
      </c>
      <c r="BR7" s="74" t="s">
        <v>100</v>
      </c>
      <c r="BS7" s="74" t="s">
        <v>100</v>
      </c>
      <c r="BT7" s="74" t="s">
        <v>100</v>
      </c>
      <c r="BU7" s="74" t="s">
        <v>100</v>
      </c>
      <c r="BV7" s="74"/>
      <c r="BW7" s="74"/>
      <c r="BX7" s="74"/>
      <c r="BY7" s="74"/>
      <c r="BZ7" s="74" t="s">
        <v>100</v>
      </c>
      <c r="CA7" s="118" t="s">
        <v>100</v>
      </c>
      <c r="CB7" s="118"/>
      <c r="CC7" s="118" t="s">
        <v>100</v>
      </c>
      <c r="CD7" s="118" t="s">
        <v>100</v>
      </c>
      <c r="CE7" s="118" t="s">
        <v>100</v>
      </c>
      <c r="CF7" s="118"/>
      <c r="CG7" s="117" t="s">
        <v>100</v>
      </c>
      <c r="CH7" s="124" t="s">
        <v>74</v>
      </c>
      <c r="CI7" s="30" t="s">
        <v>22</v>
      </c>
      <c r="CJ7" s="97"/>
      <c r="CK7" s="24">
        <f aca="true" t="shared" si="7" ref="CK7:CK12">COUNTIF(CL7:DT7,"●")</f>
        <v>35</v>
      </c>
      <c r="CL7" s="74" t="s">
        <v>148</v>
      </c>
      <c r="CM7" s="74" t="s">
        <v>148</v>
      </c>
      <c r="CN7" s="118" t="s">
        <v>100</v>
      </c>
      <c r="CO7" s="118" t="s">
        <v>100</v>
      </c>
      <c r="CP7" s="118" t="s">
        <v>100</v>
      </c>
      <c r="CQ7" s="118" t="s">
        <v>100</v>
      </c>
      <c r="CR7" s="118" t="s">
        <v>100</v>
      </c>
      <c r="CS7" s="118" t="s">
        <v>100</v>
      </c>
      <c r="CT7" s="118" t="s">
        <v>100</v>
      </c>
      <c r="CU7" s="118" t="s">
        <v>100</v>
      </c>
      <c r="CV7" s="118" t="s">
        <v>100</v>
      </c>
      <c r="CW7" s="118" t="s">
        <v>100</v>
      </c>
      <c r="CX7" s="118" t="s">
        <v>100</v>
      </c>
      <c r="CY7" s="118" t="s">
        <v>100</v>
      </c>
      <c r="CZ7" s="118" t="s">
        <v>100</v>
      </c>
      <c r="DA7" s="118" t="s">
        <v>100</v>
      </c>
      <c r="DB7" s="118" t="s">
        <v>100</v>
      </c>
      <c r="DC7" s="118" t="s">
        <v>100</v>
      </c>
      <c r="DD7" s="118" t="s">
        <v>100</v>
      </c>
      <c r="DE7" s="118" t="s">
        <v>100</v>
      </c>
      <c r="DF7" s="118" t="s">
        <v>100</v>
      </c>
      <c r="DG7" s="118" t="s">
        <v>100</v>
      </c>
      <c r="DH7" s="118" t="s">
        <v>100</v>
      </c>
      <c r="DI7" s="118" t="s">
        <v>100</v>
      </c>
      <c r="DJ7" s="118" t="s">
        <v>100</v>
      </c>
      <c r="DK7" s="118" t="s">
        <v>100</v>
      </c>
      <c r="DL7" s="118" t="s">
        <v>100</v>
      </c>
      <c r="DM7" s="118" t="s">
        <v>100</v>
      </c>
      <c r="DN7" s="118" t="s">
        <v>100</v>
      </c>
      <c r="DO7" s="118" t="s">
        <v>100</v>
      </c>
      <c r="DP7" s="118" t="s">
        <v>100</v>
      </c>
      <c r="DQ7" s="118" t="s">
        <v>100</v>
      </c>
      <c r="DR7" s="118" t="s">
        <v>100</v>
      </c>
      <c r="DS7" s="118" t="s">
        <v>100</v>
      </c>
      <c r="DT7" s="118" t="s">
        <v>100</v>
      </c>
      <c r="DU7" s="95" t="s">
        <v>79</v>
      </c>
      <c r="DV7" s="30" t="s">
        <v>22</v>
      </c>
      <c r="DW7" s="97"/>
      <c r="DX7" s="24">
        <f aca="true" t="shared" si="8" ref="DX7:DX17">COUNTIF(DY7:FG7,"●")</f>
        <v>27</v>
      </c>
      <c r="DY7" s="74" t="s">
        <v>148</v>
      </c>
      <c r="DZ7" s="74" t="s">
        <v>148</v>
      </c>
      <c r="EA7" s="118" t="s">
        <v>100</v>
      </c>
      <c r="EB7" s="118"/>
      <c r="EC7" s="118" t="s">
        <v>100</v>
      </c>
      <c r="ED7" s="118" t="s">
        <v>100</v>
      </c>
      <c r="EE7" s="118" t="s">
        <v>100</v>
      </c>
      <c r="EF7" s="118" t="s">
        <v>100</v>
      </c>
      <c r="EG7" s="118" t="s">
        <v>100</v>
      </c>
      <c r="EH7" s="118"/>
      <c r="EI7" s="118"/>
      <c r="EJ7" s="118" t="s">
        <v>100</v>
      </c>
      <c r="EK7" s="118" t="s">
        <v>100</v>
      </c>
      <c r="EL7" s="118" t="s">
        <v>100</v>
      </c>
      <c r="EM7" s="118" t="s">
        <v>100</v>
      </c>
      <c r="EN7" s="118" t="s">
        <v>100</v>
      </c>
      <c r="EO7" s="118" t="s">
        <v>100</v>
      </c>
      <c r="EP7" s="118" t="s">
        <v>100</v>
      </c>
      <c r="EQ7" s="118" t="s">
        <v>100</v>
      </c>
      <c r="ER7" s="118" t="s">
        <v>100</v>
      </c>
      <c r="ES7" s="118" t="s">
        <v>100</v>
      </c>
      <c r="ET7" s="118"/>
      <c r="EU7" s="118" t="s">
        <v>100</v>
      </c>
      <c r="EV7" s="118" t="s">
        <v>100</v>
      </c>
      <c r="EW7" s="118" t="s">
        <v>100</v>
      </c>
      <c r="EX7" s="118" t="s">
        <v>100</v>
      </c>
      <c r="EY7" s="118" t="s">
        <v>100</v>
      </c>
      <c r="EZ7" s="118"/>
      <c r="FA7" s="118" t="s">
        <v>100</v>
      </c>
      <c r="FB7" s="118" t="s">
        <v>100</v>
      </c>
      <c r="FC7" s="118"/>
      <c r="FD7" s="118"/>
      <c r="FE7" s="118" t="s">
        <v>100</v>
      </c>
      <c r="FF7" s="118"/>
      <c r="FG7" s="117" t="s">
        <v>100</v>
      </c>
      <c r="FH7" s="95" t="s">
        <v>86</v>
      </c>
      <c r="FI7" s="30" t="s">
        <v>22</v>
      </c>
      <c r="FJ7" s="97"/>
      <c r="FK7" s="24">
        <f aca="true" t="shared" si="9" ref="FK7:FK15">COUNTIF(FL7:GT7,"●")</f>
        <v>1</v>
      </c>
      <c r="FL7" s="18"/>
      <c r="FM7" s="18"/>
      <c r="FN7" s="35"/>
      <c r="FO7" s="35"/>
      <c r="FP7" s="35"/>
      <c r="FQ7" s="35" t="s">
        <v>100</v>
      </c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19"/>
    </row>
    <row r="8" spans="1:202" ht="18" customHeight="1">
      <c r="A8" s="22" t="s">
        <v>28</v>
      </c>
      <c r="B8" s="174">
        <f>F8/D8</f>
        <v>0.5625</v>
      </c>
      <c r="C8" s="175"/>
      <c r="D8" s="176">
        <f>I3+AV3+CI3</f>
        <v>16</v>
      </c>
      <c r="E8" s="177"/>
      <c r="F8" s="242">
        <f>AT4+CG4+DT4</f>
        <v>9</v>
      </c>
      <c r="G8" s="243"/>
      <c r="H8" s="95" t="s">
        <v>68</v>
      </c>
      <c r="I8" s="30" t="s">
        <v>22</v>
      </c>
      <c r="J8" s="96"/>
      <c r="K8" s="24">
        <f t="shared" si="6"/>
        <v>30</v>
      </c>
      <c r="L8" s="74" t="s">
        <v>148</v>
      </c>
      <c r="M8" s="74" t="s">
        <v>148</v>
      </c>
      <c r="N8" s="118" t="s">
        <v>100</v>
      </c>
      <c r="O8" s="118"/>
      <c r="P8" s="118" t="s">
        <v>100</v>
      </c>
      <c r="Q8" s="118" t="s">
        <v>100</v>
      </c>
      <c r="R8" s="118" t="s">
        <v>100</v>
      </c>
      <c r="S8" s="118" t="s">
        <v>100</v>
      </c>
      <c r="T8" s="118"/>
      <c r="U8" s="118" t="s">
        <v>100</v>
      </c>
      <c r="V8" s="118" t="s">
        <v>100</v>
      </c>
      <c r="W8" s="118" t="s">
        <v>100</v>
      </c>
      <c r="X8" s="118" t="s">
        <v>100</v>
      </c>
      <c r="Y8" s="118" t="s">
        <v>100</v>
      </c>
      <c r="Z8" s="118" t="s">
        <v>100</v>
      </c>
      <c r="AA8" s="118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8" t="s">
        <v>100</v>
      </c>
      <c r="AN8" s="118" t="s">
        <v>100</v>
      </c>
      <c r="AO8" s="118" t="s">
        <v>100</v>
      </c>
      <c r="AP8" s="118"/>
      <c r="AQ8" s="118"/>
      <c r="AR8" s="118" t="s">
        <v>100</v>
      </c>
      <c r="AS8" s="118" t="s">
        <v>100</v>
      </c>
      <c r="AT8" s="118"/>
      <c r="AU8" s="95" t="s">
        <v>72</v>
      </c>
      <c r="AV8" s="30" t="s">
        <v>230</v>
      </c>
      <c r="AW8" s="153"/>
      <c r="AX8" s="24">
        <f>COUNTIF(AY8:CG8,"●")</f>
        <v>29</v>
      </c>
      <c r="AY8" s="74" t="s">
        <v>148</v>
      </c>
      <c r="AZ8" s="74" t="s">
        <v>148</v>
      </c>
      <c r="BA8" s="74" t="s">
        <v>100</v>
      </c>
      <c r="BB8" s="74"/>
      <c r="BC8" s="74" t="s">
        <v>100</v>
      </c>
      <c r="BD8" s="74" t="s">
        <v>100</v>
      </c>
      <c r="BE8" s="74" t="s">
        <v>100</v>
      </c>
      <c r="BF8" s="74" t="s">
        <v>100</v>
      </c>
      <c r="BG8" s="74" t="s">
        <v>100</v>
      </c>
      <c r="BH8" s="74" t="s">
        <v>100</v>
      </c>
      <c r="BI8" s="74" t="s">
        <v>100</v>
      </c>
      <c r="BJ8" s="74" t="s">
        <v>100</v>
      </c>
      <c r="BK8" s="74" t="s">
        <v>100</v>
      </c>
      <c r="BL8" s="74" t="s">
        <v>100</v>
      </c>
      <c r="BM8" s="74" t="s">
        <v>100</v>
      </c>
      <c r="BN8" s="74" t="s">
        <v>100</v>
      </c>
      <c r="BO8" s="74"/>
      <c r="BP8" s="74" t="s">
        <v>100</v>
      </c>
      <c r="BQ8" s="74"/>
      <c r="BR8" s="74" t="s">
        <v>100</v>
      </c>
      <c r="BS8" s="74" t="s">
        <v>100</v>
      </c>
      <c r="BT8" s="74" t="s">
        <v>100</v>
      </c>
      <c r="BU8" s="74"/>
      <c r="BV8" s="74" t="s">
        <v>100</v>
      </c>
      <c r="BW8" s="74" t="s">
        <v>100</v>
      </c>
      <c r="BX8" s="74" t="s">
        <v>100</v>
      </c>
      <c r="BY8" s="74" t="s">
        <v>100</v>
      </c>
      <c r="BZ8" s="74"/>
      <c r="CA8" s="118" t="s">
        <v>100</v>
      </c>
      <c r="CB8" s="118" t="s">
        <v>100</v>
      </c>
      <c r="CC8" s="118" t="s">
        <v>100</v>
      </c>
      <c r="CD8" s="118"/>
      <c r="CE8" s="118" t="s">
        <v>100</v>
      </c>
      <c r="CF8" s="118" t="s">
        <v>100</v>
      </c>
      <c r="CG8" s="117" t="s">
        <v>100</v>
      </c>
      <c r="CH8" s="124" t="s">
        <v>75</v>
      </c>
      <c r="CI8" s="30" t="s">
        <v>22</v>
      </c>
      <c r="CJ8" s="97"/>
      <c r="CK8" s="24">
        <f t="shared" si="7"/>
        <v>9</v>
      </c>
      <c r="CL8" s="74" t="s">
        <v>148</v>
      </c>
      <c r="CM8" s="74" t="s">
        <v>148</v>
      </c>
      <c r="CN8" s="118"/>
      <c r="CO8" s="118"/>
      <c r="CP8" s="118" t="s">
        <v>100</v>
      </c>
      <c r="CQ8" s="118" t="s">
        <v>100</v>
      </c>
      <c r="CR8" s="118" t="s">
        <v>100</v>
      </c>
      <c r="CS8" s="118"/>
      <c r="CT8" s="118" t="s">
        <v>100</v>
      </c>
      <c r="CU8" s="118"/>
      <c r="CV8" s="118" t="s">
        <v>100</v>
      </c>
      <c r="CW8" s="118"/>
      <c r="CX8" s="118"/>
      <c r="CY8" s="118" t="s">
        <v>100</v>
      </c>
      <c r="CZ8" s="118" t="s">
        <v>100</v>
      </c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95" t="s">
        <v>80</v>
      </c>
      <c r="DV8" s="30" t="s">
        <v>22</v>
      </c>
      <c r="DW8" s="97"/>
      <c r="DX8" s="24">
        <f t="shared" si="8"/>
        <v>0</v>
      </c>
      <c r="DY8" s="18"/>
      <c r="DZ8" s="18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19"/>
      <c r="FH8" s="95" t="s">
        <v>87</v>
      </c>
      <c r="FI8" s="30" t="s">
        <v>22</v>
      </c>
      <c r="FJ8" s="97"/>
      <c r="FK8" s="24">
        <f t="shared" si="9"/>
        <v>0</v>
      </c>
      <c r="FL8" s="18"/>
      <c r="FM8" s="18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19"/>
    </row>
    <row r="9" spans="1:202" ht="18" customHeight="1">
      <c r="A9" s="22" t="s">
        <v>13</v>
      </c>
      <c r="B9" s="174">
        <f>F9/D9</f>
        <v>0.5517241379310345</v>
      </c>
      <c r="C9" s="175"/>
      <c r="D9" s="176">
        <f>DV3+FI3+I20+AV20</f>
        <v>29</v>
      </c>
      <c r="E9" s="177"/>
      <c r="F9" s="244">
        <f>FG4+GT4+AT21+CG21</f>
        <v>16</v>
      </c>
      <c r="G9" s="246"/>
      <c r="H9" s="95" t="s">
        <v>69</v>
      </c>
      <c r="I9" s="30" t="s">
        <v>22</v>
      </c>
      <c r="J9" s="96"/>
      <c r="K9" s="24">
        <f t="shared" si="6"/>
        <v>19</v>
      </c>
      <c r="L9" s="74" t="s">
        <v>148</v>
      </c>
      <c r="M9" s="74" t="s">
        <v>148</v>
      </c>
      <c r="N9" s="118" t="s">
        <v>100</v>
      </c>
      <c r="O9" s="118"/>
      <c r="P9" s="118" t="s">
        <v>100</v>
      </c>
      <c r="Q9" s="118" t="s">
        <v>100</v>
      </c>
      <c r="R9" s="118" t="s">
        <v>100</v>
      </c>
      <c r="S9" s="118" t="s">
        <v>100</v>
      </c>
      <c r="T9" s="118"/>
      <c r="U9" s="118" t="s">
        <v>100</v>
      </c>
      <c r="V9" s="118" t="s">
        <v>100</v>
      </c>
      <c r="W9" s="118" t="s">
        <v>100</v>
      </c>
      <c r="X9" s="118" t="s">
        <v>100</v>
      </c>
      <c r="Y9" s="118" t="s">
        <v>100</v>
      </c>
      <c r="Z9" s="118"/>
      <c r="AA9" s="118"/>
      <c r="AB9" s="118"/>
      <c r="AC9" s="74"/>
      <c r="AD9" s="74" t="s">
        <v>100</v>
      </c>
      <c r="AE9" s="74"/>
      <c r="AF9" s="118"/>
      <c r="AG9" s="118"/>
      <c r="AH9" s="118" t="s">
        <v>100</v>
      </c>
      <c r="AI9" s="118" t="s">
        <v>100</v>
      </c>
      <c r="AJ9" s="118"/>
      <c r="AK9" s="118"/>
      <c r="AL9" s="118"/>
      <c r="AM9" s="118"/>
      <c r="AN9" s="118" t="s">
        <v>100</v>
      </c>
      <c r="AO9" s="118" t="s">
        <v>100</v>
      </c>
      <c r="AP9" s="118" t="s">
        <v>100</v>
      </c>
      <c r="AQ9" s="118"/>
      <c r="AR9" s="118" t="s">
        <v>100</v>
      </c>
      <c r="AS9" s="118"/>
      <c r="AT9" s="118"/>
      <c r="AU9" s="95" t="s">
        <v>103</v>
      </c>
      <c r="AV9" s="30" t="s">
        <v>22</v>
      </c>
      <c r="AW9" s="153">
        <v>3</v>
      </c>
      <c r="AX9" s="24">
        <f>COUNTIF(AY9:CG9,"●")</f>
        <v>30</v>
      </c>
      <c r="AY9" s="18" t="s">
        <v>100</v>
      </c>
      <c r="AZ9" s="18" t="s">
        <v>100</v>
      </c>
      <c r="BA9" s="18" t="s">
        <v>100</v>
      </c>
      <c r="BB9" s="18" t="s">
        <v>100</v>
      </c>
      <c r="BC9" s="18" t="s">
        <v>100</v>
      </c>
      <c r="BD9" s="18" t="s">
        <v>100</v>
      </c>
      <c r="BE9" s="18" t="s">
        <v>100</v>
      </c>
      <c r="BF9" s="18" t="s">
        <v>100</v>
      </c>
      <c r="BG9" s="18" t="s">
        <v>100</v>
      </c>
      <c r="BH9" s="18"/>
      <c r="BI9" s="18" t="s">
        <v>100</v>
      </c>
      <c r="BJ9" s="18"/>
      <c r="BK9" s="18" t="s">
        <v>100</v>
      </c>
      <c r="BL9" s="18" t="s">
        <v>100</v>
      </c>
      <c r="BM9" s="18" t="s">
        <v>100</v>
      </c>
      <c r="BN9" s="18" t="s">
        <v>100</v>
      </c>
      <c r="BO9" s="18" t="s">
        <v>100</v>
      </c>
      <c r="BP9" s="18" t="s">
        <v>100</v>
      </c>
      <c r="BQ9" s="18"/>
      <c r="BR9" s="18" t="s">
        <v>100</v>
      </c>
      <c r="BS9" s="18" t="s">
        <v>100</v>
      </c>
      <c r="BT9" s="18" t="s">
        <v>100</v>
      </c>
      <c r="BU9" s="18" t="s">
        <v>100</v>
      </c>
      <c r="BV9" s="18" t="s">
        <v>100</v>
      </c>
      <c r="BW9" s="18" t="s">
        <v>100</v>
      </c>
      <c r="BX9" s="18" t="s">
        <v>100</v>
      </c>
      <c r="BY9" s="18" t="s">
        <v>100</v>
      </c>
      <c r="BZ9" s="74" t="s">
        <v>100</v>
      </c>
      <c r="CA9" s="118"/>
      <c r="CB9" s="118" t="s">
        <v>100</v>
      </c>
      <c r="CC9" s="118" t="s">
        <v>100</v>
      </c>
      <c r="CD9" s="118"/>
      <c r="CE9" s="118" t="s">
        <v>100</v>
      </c>
      <c r="CF9" s="118" t="s">
        <v>100</v>
      </c>
      <c r="CG9" s="117" t="s">
        <v>100</v>
      </c>
      <c r="CH9" s="124" t="s">
        <v>76</v>
      </c>
      <c r="CI9" s="30" t="s">
        <v>22</v>
      </c>
      <c r="CJ9" s="97"/>
      <c r="CK9" s="24">
        <f t="shared" si="7"/>
        <v>9</v>
      </c>
      <c r="CL9" s="74" t="s">
        <v>148</v>
      </c>
      <c r="CM9" s="74" t="s">
        <v>148</v>
      </c>
      <c r="CN9" s="118"/>
      <c r="CO9" s="118"/>
      <c r="CP9" s="118" t="s">
        <v>100</v>
      </c>
      <c r="CQ9" s="118" t="s">
        <v>100</v>
      </c>
      <c r="CR9" s="118" t="s">
        <v>100</v>
      </c>
      <c r="CS9" s="118"/>
      <c r="CT9" s="118" t="s">
        <v>100</v>
      </c>
      <c r="CU9" s="118"/>
      <c r="CV9" s="118" t="s">
        <v>100</v>
      </c>
      <c r="CW9" s="118"/>
      <c r="CX9" s="118"/>
      <c r="CY9" s="118" t="s">
        <v>100</v>
      </c>
      <c r="CZ9" s="118" t="s">
        <v>100</v>
      </c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95" t="s">
        <v>81</v>
      </c>
      <c r="DV9" s="30" t="s">
        <v>22</v>
      </c>
      <c r="DW9" s="97"/>
      <c r="DX9" s="24">
        <f t="shared" si="8"/>
        <v>28</v>
      </c>
      <c r="DY9" s="74" t="s">
        <v>148</v>
      </c>
      <c r="DZ9" s="74" t="s">
        <v>148</v>
      </c>
      <c r="EA9" s="118" t="s">
        <v>100</v>
      </c>
      <c r="EB9" s="118"/>
      <c r="EC9" s="118" t="s">
        <v>100</v>
      </c>
      <c r="ED9" s="118" t="s">
        <v>100</v>
      </c>
      <c r="EE9" s="118" t="s">
        <v>100</v>
      </c>
      <c r="EF9" s="118" t="s">
        <v>100</v>
      </c>
      <c r="EG9" s="118" t="s">
        <v>100</v>
      </c>
      <c r="EH9" s="118" t="s">
        <v>100</v>
      </c>
      <c r="EI9" s="118" t="s">
        <v>100</v>
      </c>
      <c r="EJ9" s="118" t="s">
        <v>100</v>
      </c>
      <c r="EK9" s="118" t="s">
        <v>100</v>
      </c>
      <c r="EL9" s="118" t="s">
        <v>100</v>
      </c>
      <c r="EM9" s="118" t="s">
        <v>100</v>
      </c>
      <c r="EN9" s="118" t="s">
        <v>100</v>
      </c>
      <c r="EO9" s="118"/>
      <c r="EP9" s="118" t="s">
        <v>100</v>
      </c>
      <c r="EQ9" s="118"/>
      <c r="ER9" s="118" t="s">
        <v>100</v>
      </c>
      <c r="ES9" s="118" t="s">
        <v>100</v>
      </c>
      <c r="ET9" s="118"/>
      <c r="EU9" s="118" t="s">
        <v>100</v>
      </c>
      <c r="EV9" s="118" t="s">
        <v>100</v>
      </c>
      <c r="EW9" s="118"/>
      <c r="EX9" s="118" t="s">
        <v>100</v>
      </c>
      <c r="EY9" s="118" t="s">
        <v>100</v>
      </c>
      <c r="EZ9" s="118"/>
      <c r="FA9" s="118" t="s">
        <v>100</v>
      </c>
      <c r="FB9" s="118" t="s">
        <v>100</v>
      </c>
      <c r="FC9" s="118" t="s">
        <v>100</v>
      </c>
      <c r="FD9" s="118"/>
      <c r="FE9" s="118" t="s">
        <v>100</v>
      </c>
      <c r="FF9" s="118" t="s">
        <v>100</v>
      </c>
      <c r="FG9" s="117" t="s">
        <v>100</v>
      </c>
      <c r="FH9" s="95" t="s">
        <v>91</v>
      </c>
      <c r="FI9" s="30" t="s">
        <v>22</v>
      </c>
      <c r="FJ9" s="97"/>
      <c r="FK9" s="24">
        <f t="shared" si="9"/>
        <v>12</v>
      </c>
      <c r="FL9" s="18"/>
      <c r="FM9" s="18"/>
      <c r="FN9" s="35" t="s">
        <v>100</v>
      </c>
      <c r="FO9" s="35"/>
      <c r="FP9" s="35"/>
      <c r="FQ9" s="35" t="s">
        <v>100</v>
      </c>
      <c r="FR9" s="35" t="s">
        <v>100</v>
      </c>
      <c r="FS9" s="35" t="s">
        <v>100</v>
      </c>
      <c r="FT9" s="35" t="s">
        <v>100</v>
      </c>
      <c r="FU9" s="35" t="s">
        <v>100</v>
      </c>
      <c r="FV9" s="35"/>
      <c r="FW9" s="35"/>
      <c r="FX9" s="35" t="s">
        <v>100</v>
      </c>
      <c r="FY9" s="35" t="s">
        <v>100</v>
      </c>
      <c r="FZ9" s="35"/>
      <c r="GA9" s="35"/>
      <c r="GB9" s="35"/>
      <c r="GC9" s="35"/>
      <c r="GD9" s="35"/>
      <c r="GE9" s="35"/>
      <c r="GF9" s="35"/>
      <c r="GG9" s="35" t="s">
        <v>100</v>
      </c>
      <c r="GH9" s="35" t="s">
        <v>100</v>
      </c>
      <c r="GI9" s="35"/>
      <c r="GJ9" s="35"/>
      <c r="GK9" s="35"/>
      <c r="GL9" s="35"/>
      <c r="GM9" s="35"/>
      <c r="GN9" s="35" t="s">
        <v>100</v>
      </c>
      <c r="GO9" s="35" t="s">
        <v>100</v>
      </c>
      <c r="GP9" s="35"/>
      <c r="GQ9" s="35"/>
      <c r="GR9" s="35"/>
      <c r="GS9" s="35"/>
      <c r="GT9" s="19"/>
    </row>
    <row r="10" spans="1:202" ht="18" customHeight="1">
      <c r="A10" s="22" t="s">
        <v>14</v>
      </c>
      <c r="B10" s="174">
        <f>F10/D10</f>
        <v>0.3888888888888889</v>
      </c>
      <c r="C10" s="175"/>
      <c r="D10" s="176">
        <f>CI20+DV20+FI20</f>
        <v>18</v>
      </c>
      <c r="E10" s="177"/>
      <c r="F10" s="244">
        <f>DT21+FG21+GT21</f>
        <v>7</v>
      </c>
      <c r="G10" s="246"/>
      <c r="H10" s="95" t="s">
        <v>70</v>
      </c>
      <c r="I10" s="30" t="s">
        <v>22</v>
      </c>
      <c r="J10" s="96"/>
      <c r="K10" s="24">
        <f t="shared" si="6"/>
        <v>29</v>
      </c>
      <c r="L10" s="74" t="s">
        <v>148</v>
      </c>
      <c r="M10" s="74" t="s">
        <v>148</v>
      </c>
      <c r="N10" s="118" t="s">
        <v>100</v>
      </c>
      <c r="O10" s="118"/>
      <c r="P10" s="118" t="s">
        <v>100</v>
      </c>
      <c r="Q10" s="118" t="s">
        <v>100</v>
      </c>
      <c r="R10" s="118" t="s">
        <v>100</v>
      </c>
      <c r="S10" s="118" t="s">
        <v>100</v>
      </c>
      <c r="T10" s="118" t="s">
        <v>100</v>
      </c>
      <c r="U10" s="118" t="s">
        <v>100</v>
      </c>
      <c r="V10" s="118" t="s">
        <v>100</v>
      </c>
      <c r="W10" s="118" t="s">
        <v>100</v>
      </c>
      <c r="X10" s="118"/>
      <c r="Y10" s="118" t="s">
        <v>100</v>
      </c>
      <c r="Z10" s="118" t="s">
        <v>100</v>
      </c>
      <c r="AA10" s="118" t="s">
        <v>100</v>
      </c>
      <c r="AB10" s="118" t="s">
        <v>100</v>
      </c>
      <c r="AC10" s="74" t="s">
        <v>100</v>
      </c>
      <c r="AD10" s="74" t="s">
        <v>100</v>
      </c>
      <c r="AE10" s="74"/>
      <c r="AF10" s="118" t="s">
        <v>100</v>
      </c>
      <c r="AG10" s="118" t="s">
        <v>100</v>
      </c>
      <c r="AH10" s="118" t="s">
        <v>100</v>
      </c>
      <c r="AI10" s="118" t="s">
        <v>100</v>
      </c>
      <c r="AJ10" s="118" t="s">
        <v>100</v>
      </c>
      <c r="AK10" s="118" t="s">
        <v>100</v>
      </c>
      <c r="AL10" s="118" t="s">
        <v>100</v>
      </c>
      <c r="AM10" s="118" t="s">
        <v>100</v>
      </c>
      <c r="AN10" s="118" t="s">
        <v>100</v>
      </c>
      <c r="AO10" s="118" t="s">
        <v>100</v>
      </c>
      <c r="AP10" s="118" t="s">
        <v>100</v>
      </c>
      <c r="AQ10" s="118"/>
      <c r="AR10" s="118"/>
      <c r="AS10" s="118" t="s">
        <v>100</v>
      </c>
      <c r="AT10" s="118"/>
      <c r="AU10" s="95" t="s">
        <v>207</v>
      </c>
      <c r="AV10" s="30" t="s">
        <v>230</v>
      </c>
      <c r="AW10" s="153">
        <v>1</v>
      </c>
      <c r="AX10" s="24">
        <f>COUNTIF(AY10:CG10,"●")</f>
        <v>19</v>
      </c>
      <c r="AY10" s="74"/>
      <c r="AZ10" s="18" t="s">
        <v>100</v>
      </c>
      <c r="BA10" s="18" t="s">
        <v>100</v>
      </c>
      <c r="BB10" s="18"/>
      <c r="BC10" s="18"/>
      <c r="BD10" s="18" t="s">
        <v>100</v>
      </c>
      <c r="BE10" s="18" t="s">
        <v>100</v>
      </c>
      <c r="BF10" s="18" t="s">
        <v>100</v>
      </c>
      <c r="BG10" s="18"/>
      <c r="BH10" s="18" t="s">
        <v>100</v>
      </c>
      <c r="BI10" s="18" t="s">
        <v>100</v>
      </c>
      <c r="BJ10" s="18"/>
      <c r="BK10" s="18" t="s">
        <v>100</v>
      </c>
      <c r="BL10" s="18"/>
      <c r="BM10" s="18" t="s">
        <v>100</v>
      </c>
      <c r="BN10" s="18"/>
      <c r="BO10" s="18" t="s">
        <v>100</v>
      </c>
      <c r="BP10" s="18"/>
      <c r="BQ10" s="18" t="s">
        <v>100</v>
      </c>
      <c r="BR10" s="18"/>
      <c r="BS10" s="18" t="s">
        <v>100</v>
      </c>
      <c r="BT10" s="18"/>
      <c r="BU10" s="18"/>
      <c r="BV10" s="18"/>
      <c r="BW10" s="18"/>
      <c r="BX10" s="18"/>
      <c r="BY10" s="18"/>
      <c r="BZ10" s="18"/>
      <c r="CA10" s="35" t="s">
        <v>100</v>
      </c>
      <c r="CB10" s="35" t="s">
        <v>100</v>
      </c>
      <c r="CC10" s="35" t="s">
        <v>100</v>
      </c>
      <c r="CD10" s="35" t="s">
        <v>100</v>
      </c>
      <c r="CE10" s="35" t="s">
        <v>100</v>
      </c>
      <c r="CF10" s="35" t="s">
        <v>100</v>
      </c>
      <c r="CG10" s="117" t="s">
        <v>100</v>
      </c>
      <c r="CH10" s="124" t="s">
        <v>77</v>
      </c>
      <c r="CI10" s="30" t="s">
        <v>22</v>
      </c>
      <c r="CJ10" s="97"/>
      <c r="CK10" s="24">
        <f t="shared" si="7"/>
        <v>31</v>
      </c>
      <c r="CL10" s="74" t="s">
        <v>148</v>
      </c>
      <c r="CM10" s="74" t="s">
        <v>148</v>
      </c>
      <c r="CN10" s="118" t="s">
        <v>100</v>
      </c>
      <c r="CO10" s="118" t="s">
        <v>100</v>
      </c>
      <c r="CP10" s="118" t="s">
        <v>100</v>
      </c>
      <c r="CQ10" s="118" t="s">
        <v>100</v>
      </c>
      <c r="CR10" s="118" t="s">
        <v>100</v>
      </c>
      <c r="CS10" s="118" t="s">
        <v>100</v>
      </c>
      <c r="CT10" s="118" t="s">
        <v>100</v>
      </c>
      <c r="CU10" s="118" t="s">
        <v>100</v>
      </c>
      <c r="CV10" s="118" t="s">
        <v>100</v>
      </c>
      <c r="CW10" s="118" t="s">
        <v>100</v>
      </c>
      <c r="CX10" s="118" t="s">
        <v>100</v>
      </c>
      <c r="CY10" s="118" t="s">
        <v>100</v>
      </c>
      <c r="CZ10" s="118"/>
      <c r="DA10" s="118" t="s">
        <v>100</v>
      </c>
      <c r="DB10" s="118" t="s">
        <v>100</v>
      </c>
      <c r="DC10" s="118" t="s">
        <v>100</v>
      </c>
      <c r="DD10" s="118"/>
      <c r="DE10" s="118" t="s">
        <v>100</v>
      </c>
      <c r="DF10" s="118"/>
      <c r="DG10" s="118" t="s">
        <v>100</v>
      </c>
      <c r="DH10" s="118"/>
      <c r="DI10" s="118" t="s">
        <v>100</v>
      </c>
      <c r="DJ10" s="118" t="s">
        <v>100</v>
      </c>
      <c r="DK10" s="118" t="s">
        <v>100</v>
      </c>
      <c r="DL10" s="118" t="s">
        <v>100</v>
      </c>
      <c r="DM10" s="118" t="s">
        <v>100</v>
      </c>
      <c r="DN10" s="118" t="s">
        <v>100</v>
      </c>
      <c r="DO10" s="118" t="s">
        <v>100</v>
      </c>
      <c r="DP10" s="118" t="s">
        <v>100</v>
      </c>
      <c r="DQ10" s="118" t="s">
        <v>100</v>
      </c>
      <c r="DR10" s="118" t="s">
        <v>100</v>
      </c>
      <c r="DS10" s="118" t="s">
        <v>100</v>
      </c>
      <c r="DT10" s="118" t="s">
        <v>100</v>
      </c>
      <c r="DU10" s="95" t="s">
        <v>82</v>
      </c>
      <c r="DV10" s="30" t="s">
        <v>22</v>
      </c>
      <c r="DW10" s="97"/>
      <c r="DX10" s="24">
        <f t="shared" si="8"/>
        <v>29</v>
      </c>
      <c r="DY10" s="74" t="s">
        <v>148</v>
      </c>
      <c r="DZ10" s="74" t="s">
        <v>148</v>
      </c>
      <c r="EA10" s="118" t="s">
        <v>100</v>
      </c>
      <c r="EB10" s="118"/>
      <c r="EC10" s="118" t="s">
        <v>100</v>
      </c>
      <c r="ED10" s="118" t="s">
        <v>100</v>
      </c>
      <c r="EE10" s="118" t="s">
        <v>100</v>
      </c>
      <c r="EF10" s="118" t="s">
        <v>100</v>
      </c>
      <c r="EG10" s="118" t="s">
        <v>100</v>
      </c>
      <c r="EH10" s="118" t="s">
        <v>100</v>
      </c>
      <c r="EI10" s="118" t="s">
        <v>100</v>
      </c>
      <c r="EJ10" s="118" t="s">
        <v>100</v>
      </c>
      <c r="EK10" s="118" t="s">
        <v>100</v>
      </c>
      <c r="EL10" s="118"/>
      <c r="EM10" s="118" t="s">
        <v>100</v>
      </c>
      <c r="EN10" s="118" t="s">
        <v>100</v>
      </c>
      <c r="EO10" s="118" t="s">
        <v>100</v>
      </c>
      <c r="EP10" s="118" t="s">
        <v>100</v>
      </c>
      <c r="EQ10" s="118" t="s">
        <v>100</v>
      </c>
      <c r="ER10" s="118" t="s">
        <v>100</v>
      </c>
      <c r="ES10" s="118" t="s">
        <v>100</v>
      </c>
      <c r="ET10" s="118" t="s">
        <v>100</v>
      </c>
      <c r="EU10" s="118" t="s">
        <v>100</v>
      </c>
      <c r="EV10" s="118"/>
      <c r="EW10" s="118"/>
      <c r="EX10" s="118" t="s">
        <v>100</v>
      </c>
      <c r="EY10" s="118" t="s">
        <v>100</v>
      </c>
      <c r="EZ10" s="118"/>
      <c r="FA10" s="118"/>
      <c r="FB10" s="118" t="s">
        <v>100</v>
      </c>
      <c r="FC10" s="118" t="s">
        <v>100</v>
      </c>
      <c r="FD10" s="118" t="s">
        <v>100</v>
      </c>
      <c r="FE10" s="118" t="s">
        <v>100</v>
      </c>
      <c r="FF10" s="118" t="s">
        <v>100</v>
      </c>
      <c r="FG10" s="117" t="s">
        <v>100</v>
      </c>
      <c r="FH10" s="95" t="s">
        <v>88</v>
      </c>
      <c r="FI10" s="30" t="s">
        <v>22</v>
      </c>
      <c r="FJ10" s="97">
        <v>40</v>
      </c>
      <c r="FK10" s="24">
        <f t="shared" si="9"/>
        <v>34</v>
      </c>
      <c r="FL10" s="74" t="s">
        <v>148</v>
      </c>
      <c r="FM10" s="74" t="s">
        <v>148</v>
      </c>
      <c r="FN10" s="118" t="s">
        <v>100</v>
      </c>
      <c r="FO10" s="118"/>
      <c r="FP10" s="118" t="s">
        <v>100</v>
      </c>
      <c r="FQ10" s="118" t="s">
        <v>100</v>
      </c>
      <c r="FR10" s="118" t="s">
        <v>100</v>
      </c>
      <c r="FS10" s="118" t="s">
        <v>100</v>
      </c>
      <c r="FT10" s="118" t="s">
        <v>100</v>
      </c>
      <c r="FU10" s="118" t="s">
        <v>100</v>
      </c>
      <c r="FV10" s="118" t="s">
        <v>100</v>
      </c>
      <c r="FW10" s="118" t="s">
        <v>100</v>
      </c>
      <c r="FX10" s="118" t="s">
        <v>100</v>
      </c>
      <c r="FY10" s="118" t="s">
        <v>100</v>
      </c>
      <c r="FZ10" s="118" t="s">
        <v>100</v>
      </c>
      <c r="GA10" s="118" t="s">
        <v>100</v>
      </c>
      <c r="GB10" s="118" t="s">
        <v>100</v>
      </c>
      <c r="GC10" s="118" t="s">
        <v>100</v>
      </c>
      <c r="GD10" s="118" t="s">
        <v>100</v>
      </c>
      <c r="GE10" s="118" t="s">
        <v>100</v>
      </c>
      <c r="GF10" s="118" t="s">
        <v>100</v>
      </c>
      <c r="GG10" s="118" t="s">
        <v>100</v>
      </c>
      <c r="GH10" s="118" t="s">
        <v>100</v>
      </c>
      <c r="GI10" s="118" t="s">
        <v>100</v>
      </c>
      <c r="GJ10" s="118" t="s">
        <v>100</v>
      </c>
      <c r="GK10" s="118" t="s">
        <v>100</v>
      </c>
      <c r="GL10" s="118" t="s">
        <v>100</v>
      </c>
      <c r="GM10" s="118" t="s">
        <v>100</v>
      </c>
      <c r="GN10" s="118" t="s">
        <v>100</v>
      </c>
      <c r="GO10" s="118" t="s">
        <v>100</v>
      </c>
      <c r="GP10" s="118" t="s">
        <v>100</v>
      </c>
      <c r="GQ10" s="118" t="s">
        <v>100</v>
      </c>
      <c r="GR10" s="118" t="s">
        <v>100</v>
      </c>
      <c r="GS10" s="118" t="s">
        <v>100</v>
      </c>
      <c r="GT10" s="19" t="s">
        <v>100</v>
      </c>
    </row>
    <row r="11" spans="1:202" ht="18" customHeight="1">
      <c r="A11" s="22" t="s">
        <v>149</v>
      </c>
      <c r="B11" s="176">
        <v>2</v>
      </c>
      <c r="C11" s="194"/>
      <c r="D11" s="194"/>
      <c r="E11" s="194"/>
      <c r="F11" s="194"/>
      <c r="G11" s="195"/>
      <c r="H11" s="95" t="s">
        <v>99</v>
      </c>
      <c r="I11" s="30" t="s">
        <v>22</v>
      </c>
      <c r="J11" s="96"/>
      <c r="K11" s="24">
        <f t="shared" si="6"/>
        <v>16</v>
      </c>
      <c r="L11" s="74" t="s">
        <v>148</v>
      </c>
      <c r="M11" s="74" t="s">
        <v>148</v>
      </c>
      <c r="N11" s="118" t="s">
        <v>100</v>
      </c>
      <c r="O11" s="118"/>
      <c r="P11" s="118" t="s">
        <v>100</v>
      </c>
      <c r="Q11" s="118" t="s">
        <v>100</v>
      </c>
      <c r="R11" s="118" t="s">
        <v>100</v>
      </c>
      <c r="S11" s="118"/>
      <c r="T11" s="118"/>
      <c r="U11" s="118" t="s">
        <v>100</v>
      </c>
      <c r="V11" s="118"/>
      <c r="W11" s="118"/>
      <c r="X11" s="118"/>
      <c r="Y11" s="118"/>
      <c r="Z11" s="118" t="s">
        <v>100</v>
      </c>
      <c r="AA11" s="118"/>
      <c r="AB11" s="118" t="s">
        <v>100</v>
      </c>
      <c r="AC11" s="74" t="s">
        <v>100</v>
      </c>
      <c r="AD11" s="74"/>
      <c r="AE11" s="74"/>
      <c r="AF11" s="118" t="s">
        <v>100</v>
      </c>
      <c r="AG11" s="118" t="s">
        <v>100</v>
      </c>
      <c r="AH11" s="118" t="s">
        <v>100</v>
      </c>
      <c r="AI11" s="118"/>
      <c r="AJ11" s="118"/>
      <c r="AK11" s="118" t="s">
        <v>100</v>
      </c>
      <c r="AL11" s="118"/>
      <c r="AM11" s="118"/>
      <c r="AN11" s="118"/>
      <c r="AO11" s="118" t="s">
        <v>100</v>
      </c>
      <c r="AP11" s="118"/>
      <c r="AQ11" s="118"/>
      <c r="AR11" s="118"/>
      <c r="AS11" s="118" t="s">
        <v>100</v>
      </c>
      <c r="AT11" s="118"/>
      <c r="AU11" s="95"/>
      <c r="AV11" s="2"/>
      <c r="AW11" s="153"/>
      <c r="AX11" s="24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35"/>
      <c r="CB11" s="35"/>
      <c r="CC11" s="35"/>
      <c r="CD11" s="35"/>
      <c r="CE11" s="35"/>
      <c r="CF11" s="35"/>
      <c r="CG11" s="19"/>
      <c r="CH11" s="124" t="s">
        <v>78</v>
      </c>
      <c r="CI11" s="30" t="s">
        <v>22</v>
      </c>
      <c r="CJ11" s="97"/>
      <c r="CK11" s="24">
        <f t="shared" si="7"/>
        <v>34</v>
      </c>
      <c r="CL11" s="74" t="s">
        <v>148</v>
      </c>
      <c r="CM11" s="74" t="s">
        <v>148</v>
      </c>
      <c r="CN11" s="118" t="s">
        <v>100</v>
      </c>
      <c r="CO11" s="118"/>
      <c r="CP11" s="118" t="s">
        <v>100</v>
      </c>
      <c r="CQ11" s="118" t="s">
        <v>100</v>
      </c>
      <c r="CR11" s="118" t="s">
        <v>100</v>
      </c>
      <c r="CS11" s="118" t="s">
        <v>100</v>
      </c>
      <c r="CT11" s="118" t="s">
        <v>100</v>
      </c>
      <c r="CU11" s="118" t="s">
        <v>100</v>
      </c>
      <c r="CV11" s="118" t="s">
        <v>100</v>
      </c>
      <c r="CW11" s="118" t="s">
        <v>100</v>
      </c>
      <c r="CX11" s="118" t="s">
        <v>100</v>
      </c>
      <c r="CY11" s="118" t="s">
        <v>100</v>
      </c>
      <c r="CZ11" s="118" t="s">
        <v>100</v>
      </c>
      <c r="DA11" s="118" t="s">
        <v>100</v>
      </c>
      <c r="DB11" s="118" t="s">
        <v>100</v>
      </c>
      <c r="DC11" s="118" t="s">
        <v>100</v>
      </c>
      <c r="DD11" s="118" t="s">
        <v>100</v>
      </c>
      <c r="DE11" s="118" t="s">
        <v>100</v>
      </c>
      <c r="DF11" s="118" t="s">
        <v>100</v>
      </c>
      <c r="DG11" s="118" t="s">
        <v>100</v>
      </c>
      <c r="DH11" s="118" t="s">
        <v>100</v>
      </c>
      <c r="DI11" s="118" t="s">
        <v>100</v>
      </c>
      <c r="DJ11" s="118" t="s">
        <v>100</v>
      </c>
      <c r="DK11" s="118" t="s">
        <v>100</v>
      </c>
      <c r="DL11" s="118" t="s">
        <v>100</v>
      </c>
      <c r="DM11" s="118" t="s">
        <v>100</v>
      </c>
      <c r="DN11" s="118" t="s">
        <v>100</v>
      </c>
      <c r="DO11" s="118" t="s">
        <v>100</v>
      </c>
      <c r="DP11" s="118" t="s">
        <v>100</v>
      </c>
      <c r="DQ11" s="118" t="s">
        <v>100</v>
      </c>
      <c r="DR11" s="118" t="s">
        <v>100</v>
      </c>
      <c r="DS11" s="118" t="s">
        <v>100</v>
      </c>
      <c r="DT11" s="118" t="s">
        <v>100</v>
      </c>
      <c r="DU11" s="95" t="s">
        <v>83</v>
      </c>
      <c r="DV11" s="30" t="s">
        <v>22</v>
      </c>
      <c r="DW11" s="97">
        <v>10</v>
      </c>
      <c r="DX11" s="24">
        <f t="shared" si="8"/>
        <v>35</v>
      </c>
      <c r="DY11" s="74" t="s">
        <v>148</v>
      </c>
      <c r="DZ11" s="74" t="s">
        <v>148</v>
      </c>
      <c r="EA11" s="118" t="s">
        <v>100</v>
      </c>
      <c r="EB11" s="118" t="s">
        <v>100</v>
      </c>
      <c r="EC11" s="118" t="s">
        <v>100</v>
      </c>
      <c r="ED11" s="118" t="s">
        <v>100</v>
      </c>
      <c r="EE11" s="118" t="s">
        <v>100</v>
      </c>
      <c r="EF11" s="118" t="s">
        <v>100</v>
      </c>
      <c r="EG11" s="118" t="s">
        <v>100</v>
      </c>
      <c r="EH11" s="118" t="s">
        <v>100</v>
      </c>
      <c r="EI11" s="118" t="s">
        <v>100</v>
      </c>
      <c r="EJ11" s="118" t="s">
        <v>100</v>
      </c>
      <c r="EK11" s="118" t="s">
        <v>100</v>
      </c>
      <c r="EL11" s="118" t="s">
        <v>100</v>
      </c>
      <c r="EM11" s="118" t="s">
        <v>100</v>
      </c>
      <c r="EN11" s="118" t="s">
        <v>100</v>
      </c>
      <c r="EO11" s="118" t="s">
        <v>100</v>
      </c>
      <c r="EP11" s="118" t="s">
        <v>100</v>
      </c>
      <c r="EQ11" s="118" t="s">
        <v>100</v>
      </c>
      <c r="ER11" s="118" t="s">
        <v>100</v>
      </c>
      <c r="ES11" s="118" t="s">
        <v>100</v>
      </c>
      <c r="ET11" s="118" t="s">
        <v>100</v>
      </c>
      <c r="EU11" s="118" t="s">
        <v>100</v>
      </c>
      <c r="EV11" s="118" t="s">
        <v>100</v>
      </c>
      <c r="EW11" s="118" t="s">
        <v>100</v>
      </c>
      <c r="EX11" s="118" t="s">
        <v>100</v>
      </c>
      <c r="EY11" s="118" t="s">
        <v>100</v>
      </c>
      <c r="EZ11" s="118" t="s">
        <v>100</v>
      </c>
      <c r="FA11" s="118" t="s">
        <v>100</v>
      </c>
      <c r="FB11" s="118" t="s">
        <v>100</v>
      </c>
      <c r="FC11" s="118" t="s">
        <v>100</v>
      </c>
      <c r="FD11" s="118" t="s">
        <v>100</v>
      </c>
      <c r="FE11" s="118" t="s">
        <v>100</v>
      </c>
      <c r="FF11" s="118" t="s">
        <v>100</v>
      </c>
      <c r="FG11" s="117" t="s">
        <v>100</v>
      </c>
      <c r="FH11" s="95" t="s">
        <v>89</v>
      </c>
      <c r="FI11" s="30" t="s">
        <v>22</v>
      </c>
      <c r="FJ11" s="97">
        <v>40</v>
      </c>
      <c r="FK11" s="24">
        <f t="shared" si="9"/>
        <v>32</v>
      </c>
      <c r="FL11" s="74" t="s">
        <v>148</v>
      </c>
      <c r="FM11" s="74" t="s">
        <v>148</v>
      </c>
      <c r="FN11" s="118" t="s">
        <v>100</v>
      </c>
      <c r="FO11" s="118"/>
      <c r="FP11" s="118"/>
      <c r="FQ11" s="118"/>
      <c r="FR11" s="118" t="s">
        <v>100</v>
      </c>
      <c r="FS11" s="118" t="s">
        <v>100</v>
      </c>
      <c r="FT11" s="118" t="s">
        <v>100</v>
      </c>
      <c r="FU11" s="118" t="s">
        <v>100</v>
      </c>
      <c r="FV11" s="118" t="s">
        <v>100</v>
      </c>
      <c r="FW11" s="118" t="s">
        <v>100</v>
      </c>
      <c r="FX11" s="118" t="s">
        <v>100</v>
      </c>
      <c r="FY11" s="118" t="s">
        <v>100</v>
      </c>
      <c r="FZ11" s="118" t="s">
        <v>100</v>
      </c>
      <c r="GA11" s="118" t="s">
        <v>100</v>
      </c>
      <c r="GB11" s="118" t="s">
        <v>100</v>
      </c>
      <c r="GC11" s="118" t="s">
        <v>100</v>
      </c>
      <c r="GD11" s="118" t="s">
        <v>100</v>
      </c>
      <c r="GE11" s="118" t="s">
        <v>100</v>
      </c>
      <c r="GF11" s="118" t="s">
        <v>100</v>
      </c>
      <c r="GG11" s="118" t="s">
        <v>100</v>
      </c>
      <c r="GH11" s="118" t="s">
        <v>100</v>
      </c>
      <c r="GI11" s="118" t="s">
        <v>100</v>
      </c>
      <c r="GJ11" s="118" t="s">
        <v>100</v>
      </c>
      <c r="GK11" s="118" t="s">
        <v>100</v>
      </c>
      <c r="GL11" s="118" t="s">
        <v>100</v>
      </c>
      <c r="GM11" s="118" t="s">
        <v>100</v>
      </c>
      <c r="GN11" s="118" t="s">
        <v>100</v>
      </c>
      <c r="GO11" s="118" t="s">
        <v>100</v>
      </c>
      <c r="GP11" s="118" t="s">
        <v>100</v>
      </c>
      <c r="GQ11" s="118" t="s">
        <v>100</v>
      </c>
      <c r="GR11" s="118" t="s">
        <v>100</v>
      </c>
      <c r="GS11" s="118" t="s">
        <v>100</v>
      </c>
      <c r="GT11" s="19" t="s">
        <v>100</v>
      </c>
    </row>
    <row r="12" spans="1:202" ht="18" customHeight="1" thickBot="1">
      <c r="A12" s="23" t="s">
        <v>192</v>
      </c>
      <c r="B12" s="163"/>
      <c r="C12" s="164"/>
      <c r="D12" s="164"/>
      <c r="E12" s="164"/>
      <c r="F12" s="164"/>
      <c r="G12" s="165"/>
      <c r="H12" s="95" t="s">
        <v>194</v>
      </c>
      <c r="I12" s="30" t="s">
        <v>6</v>
      </c>
      <c r="J12" s="96"/>
      <c r="K12" s="24">
        <f t="shared" si="6"/>
        <v>16</v>
      </c>
      <c r="L12" s="18"/>
      <c r="M12" s="18"/>
      <c r="N12" s="35"/>
      <c r="O12" s="35"/>
      <c r="P12" s="118" t="s">
        <v>100</v>
      </c>
      <c r="Q12" s="118" t="s">
        <v>100</v>
      </c>
      <c r="R12" s="118" t="s">
        <v>100</v>
      </c>
      <c r="S12" s="118" t="s">
        <v>100</v>
      </c>
      <c r="T12" s="118"/>
      <c r="U12" s="118" t="s">
        <v>100</v>
      </c>
      <c r="V12" s="118" t="s">
        <v>100</v>
      </c>
      <c r="W12" s="118"/>
      <c r="X12" s="118" t="s">
        <v>100</v>
      </c>
      <c r="Y12" s="118"/>
      <c r="Z12" s="118" t="s">
        <v>100</v>
      </c>
      <c r="AA12" s="118" t="s">
        <v>100</v>
      </c>
      <c r="AB12" s="118"/>
      <c r="AC12" s="74"/>
      <c r="AD12" s="74" t="s">
        <v>100</v>
      </c>
      <c r="AE12" s="74"/>
      <c r="AF12" s="118"/>
      <c r="AG12" s="118"/>
      <c r="AH12" s="118"/>
      <c r="AI12" s="118" t="s">
        <v>100</v>
      </c>
      <c r="AJ12" s="118"/>
      <c r="AK12" s="118" t="s">
        <v>100</v>
      </c>
      <c r="AL12" s="118"/>
      <c r="AM12" s="118"/>
      <c r="AN12" s="118" t="s">
        <v>100</v>
      </c>
      <c r="AO12" s="118" t="s">
        <v>100</v>
      </c>
      <c r="AP12" s="118" t="s">
        <v>100</v>
      </c>
      <c r="AQ12" s="118"/>
      <c r="AR12" s="118" t="s">
        <v>100</v>
      </c>
      <c r="AS12" s="118"/>
      <c r="AT12" s="118"/>
      <c r="AU12" s="95"/>
      <c r="AV12" s="2"/>
      <c r="AW12" s="153"/>
      <c r="AX12" s="24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35"/>
      <c r="CB12" s="35"/>
      <c r="CC12" s="35"/>
      <c r="CD12" s="35"/>
      <c r="CE12" s="35"/>
      <c r="CF12" s="35"/>
      <c r="CG12" s="19"/>
      <c r="CH12" s="124" t="s">
        <v>240</v>
      </c>
      <c r="CI12" s="30" t="s">
        <v>22</v>
      </c>
      <c r="CJ12" s="97"/>
      <c r="CK12" s="24">
        <f t="shared" si="7"/>
        <v>5</v>
      </c>
      <c r="CL12" s="74"/>
      <c r="CM12" s="74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 t="s">
        <v>100</v>
      </c>
      <c r="DQ12" s="118" t="s">
        <v>100</v>
      </c>
      <c r="DR12" s="118" t="s">
        <v>100</v>
      </c>
      <c r="DS12" s="118" t="s">
        <v>100</v>
      </c>
      <c r="DT12" s="118" t="s">
        <v>100</v>
      </c>
      <c r="DU12" s="95" t="s">
        <v>84</v>
      </c>
      <c r="DV12" s="30" t="s">
        <v>22</v>
      </c>
      <c r="DW12" s="97"/>
      <c r="DX12" s="24">
        <f t="shared" si="8"/>
        <v>32</v>
      </c>
      <c r="DY12" s="74" t="s">
        <v>148</v>
      </c>
      <c r="DZ12" s="74" t="s">
        <v>148</v>
      </c>
      <c r="EA12" s="118" t="s">
        <v>100</v>
      </c>
      <c r="EB12" s="118" t="s">
        <v>100</v>
      </c>
      <c r="EC12" s="118" t="s">
        <v>100</v>
      </c>
      <c r="ED12" s="118" t="s">
        <v>100</v>
      </c>
      <c r="EE12" s="118" t="s">
        <v>100</v>
      </c>
      <c r="EF12" s="118" t="s">
        <v>100</v>
      </c>
      <c r="EG12" s="118" t="s">
        <v>100</v>
      </c>
      <c r="EH12" s="118" t="s">
        <v>100</v>
      </c>
      <c r="EI12" s="118" t="s">
        <v>100</v>
      </c>
      <c r="EJ12" s="118" t="s">
        <v>100</v>
      </c>
      <c r="EK12" s="118" t="s">
        <v>100</v>
      </c>
      <c r="EL12" s="118" t="s">
        <v>100</v>
      </c>
      <c r="EM12" s="118" t="s">
        <v>100</v>
      </c>
      <c r="EN12" s="118" t="s">
        <v>100</v>
      </c>
      <c r="EO12" s="118" t="s">
        <v>100</v>
      </c>
      <c r="EP12" s="118" t="s">
        <v>100</v>
      </c>
      <c r="EQ12" s="118" t="s">
        <v>100</v>
      </c>
      <c r="ER12" s="118" t="s">
        <v>100</v>
      </c>
      <c r="ES12" s="118"/>
      <c r="ET12" s="118" t="s">
        <v>100</v>
      </c>
      <c r="EU12" s="118" t="s">
        <v>100</v>
      </c>
      <c r="EV12" s="118"/>
      <c r="EW12" s="118" t="s">
        <v>100</v>
      </c>
      <c r="EX12" s="118" t="s">
        <v>100</v>
      </c>
      <c r="EY12" s="118" t="s">
        <v>100</v>
      </c>
      <c r="EZ12" s="118" t="s">
        <v>100</v>
      </c>
      <c r="FA12" s="118" t="s">
        <v>100</v>
      </c>
      <c r="FB12" s="118" t="s">
        <v>100</v>
      </c>
      <c r="FC12" s="118" t="s">
        <v>100</v>
      </c>
      <c r="FD12" s="118" t="s">
        <v>100</v>
      </c>
      <c r="FE12" s="118"/>
      <c r="FF12" s="118" t="s">
        <v>100</v>
      </c>
      <c r="FG12" s="117" t="s">
        <v>100</v>
      </c>
      <c r="FH12" s="95" t="s">
        <v>90</v>
      </c>
      <c r="FI12" s="30" t="s">
        <v>22</v>
      </c>
      <c r="FJ12" s="97"/>
      <c r="FK12" s="24">
        <f t="shared" si="9"/>
        <v>10</v>
      </c>
      <c r="FL12" s="74" t="s">
        <v>148</v>
      </c>
      <c r="FM12" s="18"/>
      <c r="FN12" s="35" t="s">
        <v>100</v>
      </c>
      <c r="FO12" s="35"/>
      <c r="FP12" s="35"/>
      <c r="FQ12" s="35"/>
      <c r="FR12" s="35"/>
      <c r="FS12" s="35" t="s">
        <v>100</v>
      </c>
      <c r="FT12" s="35"/>
      <c r="FU12" s="35" t="s">
        <v>100</v>
      </c>
      <c r="FV12" s="35" t="s">
        <v>100</v>
      </c>
      <c r="FW12" s="35"/>
      <c r="FX12" s="35" t="s">
        <v>100</v>
      </c>
      <c r="FY12" s="35"/>
      <c r="FZ12" s="35"/>
      <c r="GA12" s="35"/>
      <c r="GB12" s="35"/>
      <c r="GC12" s="35"/>
      <c r="GD12" s="35" t="s">
        <v>100</v>
      </c>
      <c r="GE12" s="35"/>
      <c r="GF12" s="35"/>
      <c r="GG12" s="35"/>
      <c r="GH12" s="35" t="s">
        <v>100</v>
      </c>
      <c r="GI12" s="35"/>
      <c r="GJ12" s="35"/>
      <c r="GK12" s="35"/>
      <c r="GL12" s="35"/>
      <c r="GM12" s="35"/>
      <c r="GN12" s="35" t="s">
        <v>100</v>
      </c>
      <c r="GO12" s="35" t="s">
        <v>100</v>
      </c>
      <c r="GP12" s="35"/>
      <c r="GQ12" s="35"/>
      <c r="GR12" s="35"/>
      <c r="GS12" s="35"/>
      <c r="GT12" s="19"/>
    </row>
    <row r="13" spans="1:202" ht="18" customHeight="1" thickTop="1">
      <c r="A13" s="240" t="s">
        <v>12</v>
      </c>
      <c r="B13" s="198">
        <f>(B8+B9+B10)/3</f>
        <v>0.5010376756066411</v>
      </c>
      <c r="C13" s="199"/>
      <c r="D13" s="202">
        <f>SUM(D8:E10)</f>
        <v>63</v>
      </c>
      <c r="E13" s="203"/>
      <c r="F13" s="206">
        <f>SUM(F8:G10)+B11+B12</f>
        <v>34</v>
      </c>
      <c r="G13" s="207"/>
      <c r="H13" s="98"/>
      <c r="I13" s="2"/>
      <c r="J13" s="96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99"/>
      <c r="AV13" s="2"/>
      <c r="AW13" s="153"/>
      <c r="AX13" s="24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5"/>
      <c r="CB13" s="35"/>
      <c r="CC13" s="35"/>
      <c r="CD13" s="35"/>
      <c r="CE13" s="35"/>
      <c r="CF13" s="35"/>
      <c r="CG13" s="19"/>
      <c r="CH13" s="138"/>
      <c r="CI13" s="2"/>
      <c r="CJ13" s="97"/>
      <c r="CK13" s="24"/>
      <c r="CL13" s="18"/>
      <c r="CM13" s="18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95" t="s">
        <v>85</v>
      </c>
      <c r="DV13" s="30" t="s">
        <v>22</v>
      </c>
      <c r="DW13" s="97"/>
      <c r="DX13" s="24">
        <f t="shared" si="8"/>
        <v>0</v>
      </c>
      <c r="DY13" s="18"/>
      <c r="DZ13" s="18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19"/>
      <c r="FH13" s="95" t="s">
        <v>205</v>
      </c>
      <c r="FI13" s="30" t="s">
        <v>22</v>
      </c>
      <c r="FJ13" s="97"/>
      <c r="FK13" s="24">
        <f t="shared" si="9"/>
        <v>6</v>
      </c>
      <c r="FL13" s="74" t="s">
        <v>148</v>
      </c>
      <c r="FM13" s="18"/>
      <c r="FN13" s="35"/>
      <c r="FO13" s="35"/>
      <c r="FP13" s="35"/>
      <c r="FQ13" s="35" t="s">
        <v>100</v>
      </c>
      <c r="FR13" s="35"/>
      <c r="FS13" s="35" t="s">
        <v>100</v>
      </c>
      <c r="FT13" s="35"/>
      <c r="FU13" s="35" t="s">
        <v>100</v>
      </c>
      <c r="FV13" s="35"/>
      <c r="FW13" s="35"/>
      <c r="FX13" s="35"/>
      <c r="FY13" s="35" t="s">
        <v>100</v>
      </c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19" t="s">
        <v>100</v>
      </c>
    </row>
    <row r="14" spans="1:202" ht="18" customHeight="1" thickBot="1">
      <c r="A14" s="241"/>
      <c r="B14" s="200"/>
      <c r="C14" s="201"/>
      <c r="D14" s="204"/>
      <c r="E14" s="205"/>
      <c r="F14" s="208"/>
      <c r="G14" s="209"/>
      <c r="H14" s="99"/>
      <c r="I14" s="2"/>
      <c r="J14" s="96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98"/>
      <c r="AV14" s="2"/>
      <c r="AW14" s="153"/>
      <c r="AX14" s="24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35"/>
      <c r="CB14" s="35"/>
      <c r="CC14" s="35"/>
      <c r="CD14" s="35"/>
      <c r="CE14" s="35"/>
      <c r="CF14" s="35"/>
      <c r="CG14" s="19"/>
      <c r="CH14" s="138"/>
      <c r="CI14" s="2"/>
      <c r="CJ14" s="97"/>
      <c r="CK14" s="24"/>
      <c r="CL14" s="18"/>
      <c r="CM14" s="18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95" t="s">
        <v>151</v>
      </c>
      <c r="DV14" s="30" t="s">
        <v>22</v>
      </c>
      <c r="DW14" s="97"/>
      <c r="DX14" s="24">
        <f t="shared" si="8"/>
        <v>3</v>
      </c>
      <c r="DY14" s="18"/>
      <c r="DZ14" s="74" t="s">
        <v>148</v>
      </c>
      <c r="EA14" s="118"/>
      <c r="EB14" s="118"/>
      <c r="EC14" s="118"/>
      <c r="ED14" s="118"/>
      <c r="EE14" s="118"/>
      <c r="EF14" s="118"/>
      <c r="EG14" s="118" t="s">
        <v>100</v>
      </c>
      <c r="EH14" s="118" t="s">
        <v>100</v>
      </c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7"/>
      <c r="FH14" s="95" t="s">
        <v>193</v>
      </c>
      <c r="FI14" s="30" t="s">
        <v>22</v>
      </c>
      <c r="FJ14" s="97"/>
      <c r="FK14" s="24">
        <f t="shared" si="9"/>
        <v>5</v>
      </c>
      <c r="FL14" s="74"/>
      <c r="FM14" s="18"/>
      <c r="FN14" s="35"/>
      <c r="FO14" s="35"/>
      <c r="FP14" s="35"/>
      <c r="FQ14" s="35" t="s">
        <v>100</v>
      </c>
      <c r="FR14" s="35"/>
      <c r="FS14" s="35" t="s">
        <v>100</v>
      </c>
      <c r="FT14" s="35"/>
      <c r="FU14" s="35" t="s">
        <v>100</v>
      </c>
      <c r="FV14" s="35"/>
      <c r="FW14" s="35" t="s">
        <v>100</v>
      </c>
      <c r="FX14" s="35" t="s">
        <v>100</v>
      </c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19"/>
    </row>
    <row r="15" spans="1:202" ht="18" customHeight="1">
      <c r="A15" s="178" t="s">
        <v>45</v>
      </c>
      <c r="B15" s="179"/>
      <c r="C15" s="179"/>
      <c r="D15" s="179"/>
      <c r="E15" s="179"/>
      <c r="F15" s="179"/>
      <c r="G15" s="180"/>
      <c r="H15" s="99"/>
      <c r="I15" s="2"/>
      <c r="J15" s="96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98"/>
      <c r="AV15" s="2"/>
      <c r="AW15" s="153"/>
      <c r="AX15" s="24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35"/>
      <c r="CB15" s="35"/>
      <c r="CC15" s="35"/>
      <c r="CD15" s="35"/>
      <c r="CE15" s="35"/>
      <c r="CF15" s="35"/>
      <c r="CG15" s="19"/>
      <c r="CH15" s="139"/>
      <c r="CI15" s="2"/>
      <c r="CJ15" s="97"/>
      <c r="CK15" s="24"/>
      <c r="CL15" s="18"/>
      <c r="CM15" s="18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95" t="s">
        <v>204</v>
      </c>
      <c r="DV15" s="30" t="s">
        <v>22</v>
      </c>
      <c r="DW15" s="97"/>
      <c r="DX15" s="24">
        <f t="shared" si="8"/>
        <v>3</v>
      </c>
      <c r="DY15" s="18"/>
      <c r="DZ15" s="18"/>
      <c r="EA15" s="35"/>
      <c r="EB15" s="35"/>
      <c r="EC15" s="35"/>
      <c r="ED15" s="35" t="s">
        <v>100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 t="s">
        <v>100</v>
      </c>
      <c r="FE15" s="35" t="s">
        <v>100</v>
      </c>
      <c r="FF15" s="35"/>
      <c r="FG15" s="117"/>
      <c r="FH15" s="95" t="s">
        <v>214</v>
      </c>
      <c r="FI15" s="30" t="s">
        <v>22</v>
      </c>
      <c r="FJ15" s="97"/>
      <c r="FK15" s="24">
        <f t="shared" si="9"/>
        <v>6</v>
      </c>
      <c r="FL15" s="74"/>
      <c r="FM15" s="18"/>
      <c r="FN15" s="35"/>
      <c r="FO15" s="35"/>
      <c r="FP15" s="35"/>
      <c r="FQ15" s="35"/>
      <c r="FR15" s="35"/>
      <c r="FS15" s="35"/>
      <c r="FT15" s="35"/>
      <c r="FU15" s="35"/>
      <c r="FV15" s="35" t="s">
        <v>100</v>
      </c>
      <c r="FW15" s="35" t="s">
        <v>100</v>
      </c>
      <c r="FX15" s="35" t="s">
        <v>100</v>
      </c>
      <c r="FY15" s="35"/>
      <c r="FZ15" s="35"/>
      <c r="GA15" s="35" t="s">
        <v>100</v>
      </c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 t="s">
        <v>100</v>
      </c>
      <c r="GT15" s="19" t="s">
        <v>100</v>
      </c>
    </row>
    <row r="16" spans="1:202" ht="18" customHeight="1">
      <c r="A16" s="181"/>
      <c r="B16" s="182"/>
      <c r="C16" s="182"/>
      <c r="D16" s="182"/>
      <c r="E16" s="182"/>
      <c r="F16" s="182"/>
      <c r="G16" s="183"/>
      <c r="H16" s="126"/>
      <c r="I16" s="127"/>
      <c r="J16" s="128"/>
      <c r="K16" s="129"/>
      <c r="L16" s="130"/>
      <c r="M16" s="130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54"/>
      <c r="AV16" s="127"/>
      <c r="AW16" s="155"/>
      <c r="AX16" s="129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1"/>
      <c r="CB16" s="131"/>
      <c r="CC16" s="131"/>
      <c r="CD16" s="131"/>
      <c r="CE16" s="131"/>
      <c r="CF16" s="131"/>
      <c r="CG16" s="132"/>
      <c r="CH16" s="140"/>
      <c r="CI16" s="127"/>
      <c r="CJ16" s="133"/>
      <c r="CK16" s="129"/>
      <c r="CL16" s="130"/>
      <c r="CM16" s="130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95" t="s">
        <v>213</v>
      </c>
      <c r="DV16" s="30" t="s">
        <v>22</v>
      </c>
      <c r="DW16" s="97">
        <v>4</v>
      </c>
      <c r="DX16" s="24">
        <f t="shared" si="8"/>
        <v>22</v>
      </c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18" t="s">
        <v>100</v>
      </c>
      <c r="EJ16" s="118" t="s">
        <v>100</v>
      </c>
      <c r="EK16" s="118" t="s">
        <v>100</v>
      </c>
      <c r="EL16" s="118" t="s">
        <v>100</v>
      </c>
      <c r="EM16" s="118" t="s">
        <v>100</v>
      </c>
      <c r="EN16" s="118" t="s">
        <v>100</v>
      </c>
      <c r="EO16" s="118" t="s">
        <v>100</v>
      </c>
      <c r="EP16" s="118"/>
      <c r="EQ16" s="118" t="s">
        <v>100</v>
      </c>
      <c r="ER16" s="118" t="s">
        <v>100</v>
      </c>
      <c r="ES16" s="118" t="s">
        <v>100</v>
      </c>
      <c r="ET16" s="118" t="s">
        <v>100</v>
      </c>
      <c r="EU16" s="118" t="s">
        <v>100</v>
      </c>
      <c r="EV16" s="118" t="s">
        <v>100</v>
      </c>
      <c r="EW16" s="118" t="s">
        <v>100</v>
      </c>
      <c r="EX16" s="118" t="s">
        <v>100</v>
      </c>
      <c r="EY16" s="118" t="s">
        <v>100</v>
      </c>
      <c r="EZ16" s="118" t="s">
        <v>100</v>
      </c>
      <c r="FA16" s="118" t="s">
        <v>100</v>
      </c>
      <c r="FB16" s="118" t="s">
        <v>100</v>
      </c>
      <c r="FC16" s="118"/>
      <c r="FD16" s="118" t="s">
        <v>100</v>
      </c>
      <c r="FE16" s="118" t="s">
        <v>100</v>
      </c>
      <c r="FF16" s="118" t="s">
        <v>100</v>
      </c>
      <c r="FG16" s="117"/>
      <c r="FH16" s="147"/>
      <c r="FI16" s="127"/>
      <c r="FJ16" s="133"/>
      <c r="FK16" s="129"/>
      <c r="FL16" s="134"/>
      <c r="FM16" s="130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2"/>
    </row>
    <row r="17" spans="1:202" ht="18" customHeight="1" thickBot="1">
      <c r="A17" s="172" t="s">
        <v>156</v>
      </c>
      <c r="B17" s="173"/>
      <c r="C17" s="85" t="s">
        <v>157</v>
      </c>
      <c r="D17" s="86">
        <v>1</v>
      </c>
      <c r="E17" s="76" t="s">
        <v>158</v>
      </c>
      <c r="F17" s="76" t="s">
        <v>159</v>
      </c>
      <c r="G17" s="80" t="s">
        <v>160</v>
      </c>
      <c r="H17" s="100"/>
      <c r="I17" s="33"/>
      <c r="J17" s="101"/>
      <c r="K17" s="34"/>
      <c r="L17" s="21"/>
      <c r="M17" s="21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56"/>
      <c r="AV17" s="33"/>
      <c r="AW17" s="157"/>
      <c r="AX17" s="34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119"/>
      <c r="CB17" s="119"/>
      <c r="CC17" s="119"/>
      <c r="CD17" s="119"/>
      <c r="CE17" s="119"/>
      <c r="CF17" s="119"/>
      <c r="CG17" s="20"/>
      <c r="CH17" s="141"/>
      <c r="CI17" s="33"/>
      <c r="CJ17" s="102"/>
      <c r="CK17" s="34"/>
      <c r="CL17" s="21"/>
      <c r="CM17" s="21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95" t="s">
        <v>224</v>
      </c>
      <c r="DV17" s="30" t="s">
        <v>22</v>
      </c>
      <c r="DW17" s="97"/>
      <c r="DX17" s="24">
        <f t="shared" si="8"/>
        <v>19</v>
      </c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118"/>
      <c r="EJ17" s="118"/>
      <c r="EK17" s="118" t="s">
        <v>100</v>
      </c>
      <c r="EL17" s="118" t="s">
        <v>100</v>
      </c>
      <c r="EM17" s="118" t="s">
        <v>100</v>
      </c>
      <c r="EN17" s="118" t="s">
        <v>100</v>
      </c>
      <c r="EO17" s="118" t="s">
        <v>100</v>
      </c>
      <c r="EP17" s="118" t="s">
        <v>100</v>
      </c>
      <c r="EQ17" s="118" t="s">
        <v>100</v>
      </c>
      <c r="ER17" s="118" t="s">
        <v>100</v>
      </c>
      <c r="ES17" s="118" t="s">
        <v>100</v>
      </c>
      <c r="ET17" s="118" t="s">
        <v>100</v>
      </c>
      <c r="EU17" s="118" t="s">
        <v>100</v>
      </c>
      <c r="EV17" s="118"/>
      <c r="EW17" s="118"/>
      <c r="EX17" s="118" t="s">
        <v>100</v>
      </c>
      <c r="EY17" s="118" t="s">
        <v>100</v>
      </c>
      <c r="EZ17" s="118" t="s">
        <v>100</v>
      </c>
      <c r="FA17" s="118" t="s">
        <v>100</v>
      </c>
      <c r="FB17" s="118" t="s">
        <v>100</v>
      </c>
      <c r="FC17" s="118" t="s">
        <v>100</v>
      </c>
      <c r="FD17" s="118"/>
      <c r="FE17" s="118" t="s">
        <v>100</v>
      </c>
      <c r="FF17" s="118"/>
      <c r="FG17" s="117" t="s">
        <v>100</v>
      </c>
      <c r="FH17" s="143"/>
      <c r="FI17" s="33"/>
      <c r="FJ17" s="102"/>
      <c r="FK17" s="34"/>
      <c r="FL17" s="21"/>
      <c r="FM17" s="21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20"/>
    </row>
    <row r="18" spans="1:216" ht="18" customHeight="1">
      <c r="A18" s="161" t="s">
        <v>202</v>
      </c>
      <c r="B18" s="162"/>
      <c r="C18" s="78">
        <v>1</v>
      </c>
      <c r="D18" s="76" t="s">
        <v>203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3" t="s">
        <v>17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5"/>
      <c r="CH18" s="196" t="s">
        <v>19</v>
      </c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220" t="s">
        <v>18</v>
      </c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221"/>
      <c r="FH18" s="13" t="s">
        <v>16</v>
      </c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5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</row>
    <row r="19" spans="1:216" ht="18" customHeight="1">
      <c r="A19" s="161" t="s">
        <v>212</v>
      </c>
      <c r="B19" s="162"/>
      <c r="C19" s="75" t="s">
        <v>159</v>
      </c>
      <c r="D19" s="76" t="s">
        <v>211</v>
      </c>
      <c r="E19" s="76"/>
      <c r="F19" s="76"/>
      <c r="G19" s="77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 t="s">
        <v>62</v>
      </c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7"/>
      <c r="CH19" s="217" t="s">
        <v>64</v>
      </c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8" t="s">
        <v>206</v>
      </c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9"/>
      <c r="FH19" s="218" t="s">
        <v>66</v>
      </c>
      <c r="FI19" s="217"/>
      <c r="FJ19" s="217"/>
      <c r="FK19" s="217"/>
      <c r="FL19" s="217"/>
      <c r="FM19" s="217"/>
      <c r="FN19" s="217"/>
      <c r="FO19" s="217"/>
      <c r="FP19" s="217"/>
      <c r="FQ19" s="217"/>
      <c r="FR19" s="217"/>
      <c r="FS19" s="217"/>
      <c r="FT19" s="217"/>
      <c r="FU19" s="217"/>
      <c r="FV19" s="217"/>
      <c r="FW19" s="217"/>
      <c r="FX19" s="217"/>
      <c r="FY19" s="217"/>
      <c r="FZ19" s="217"/>
      <c r="GA19" s="217"/>
      <c r="GB19" s="217"/>
      <c r="GC19" s="217"/>
      <c r="GD19" s="217"/>
      <c r="GE19" s="217"/>
      <c r="GF19" s="217"/>
      <c r="GG19" s="217"/>
      <c r="GH19" s="217"/>
      <c r="GI19" s="217"/>
      <c r="GJ19" s="217"/>
      <c r="GK19" s="217"/>
      <c r="GL19" s="217"/>
      <c r="GM19" s="217"/>
      <c r="GN19" s="217"/>
      <c r="GO19" s="217"/>
      <c r="GP19" s="217"/>
      <c r="GQ19" s="217"/>
      <c r="GR19" s="217"/>
      <c r="GS19" s="217"/>
      <c r="GT19" s="219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</row>
    <row r="20" spans="1:216" ht="18" customHeight="1">
      <c r="A20" s="161" t="s">
        <v>215</v>
      </c>
      <c r="B20" s="162"/>
      <c r="C20" s="78">
        <v>1</v>
      </c>
      <c r="D20" s="76" t="s">
        <v>216</v>
      </c>
      <c r="E20" s="76"/>
      <c r="F20" s="79"/>
      <c r="G20" s="80"/>
      <c r="H20" s="40" t="s">
        <v>6</v>
      </c>
      <c r="I20" s="188">
        <f>COUNTIF(I24:I31,"재적")</f>
        <v>5</v>
      </c>
      <c r="J20" s="189"/>
      <c r="K20" s="190"/>
      <c r="L20" s="191" t="s">
        <v>7</v>
      </c>
      <c r="M20" s="191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40" t="s">
        <v>6</v>
      </c>
      <c r="AV20" s="188">
        <f>COUNTIF(AV24:AV31,"재적")</f>
        <v>4</v>
      </c>
      <c r="AW20" s="189"/>
      <c r="AX20" s="190"/>
      <c r="AY20" s="191" t="s">
        <v>7</v>
      </c>
      <c r="AZ20" s="191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3"/>
      <c r="CH20" s="37" t="s">
        <v>6</v>
      </c>
      <c r="CI20" s="188">
        <f>COUNTIF(CI24:CI31,"재적")</f>
        <v>8</v>
      </c>
      <c r="CJ20" s="189"/>
      <c r="CK20" s="190"/>
      <c r="CL20" s="192" t="s">
        <v>7</v>
      </c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40" t="s">
        <v>6</v>
      </c>
      <c r="DV20" s="188">
        <f>COUNTIF(DV24:DV31,"재적")</f>
        <v>4</v>
      </c>
      <c r="DW20" s="189"/>
      <c r="DX20" s="190"/>
      <c r="DY20" s="192" t="s">
        <v>7</v>
      </c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7"/>
      <c r="FH20" s="40" t="s">
        <v>6</v>
      </c>
      <c r="FI20" s="188">
        <f>COUNTIF(FI24:FI31,"재적")</f>
        <v>6</v>
      </c>
      <c r="FJ20" s="189"/>
      <c r="FK20" s="190"/>
      <c r="FL20" s="191" t="s">
        <v>7</v>
      </c>
      <c r="FM20" s="191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3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</row>
    <row r="21" spans="1:216" ht="18" customHeight="1">
      <c r="A21" s="161" t="s">
        <v>217</v>
      </c>
      <c r="B21" s="162"/>
      <c r="C21" s="75" t="s">
        <v>158</v>
      </c>
      <c r="D21" s="76" t="s">
        <v>220</v>
      </c>
      <c r="E21" s="76" t="s">
        <v>223</v>
      </c>
      <c r="F21" s="79">
        <v>41147</v>
      </c>
      <c r="G21" s="80"/>
      <c r="H21" s="41" t="s">
        <v>8</v>
      </c>
      <c r="I21" s="113">
        <f>COUNTIF(I24:I31,"신입")</f>
        <v>0</v>
      </c>
      <c r="J21" s="184">
        <v>2398</v>
      </c>
      <c r="K21" s="185"/>
      <c r="L21" s="28">
        <f aca="true" t="shared" si="10" ref="L21:AT21">COUNTIF(L24:L31,"●")</f>
        <v>4</v>
      </c>
      <c r="M21" s="28">
        <f t="shared" si="10"/>
        <v>5</v>
      </c>
      <c r="N21" s="28">
        <f t="shared" si="10"/>
        <v>4</v>
      </c>
      <c r="O21" s="28">
        <f t="shared" si="10"/>
        <v>5</v>
      </c>
      <c r="P21" s="28">
        <f t="shared" si="10"/>
        <v>5</v>
      </c>
      <c r="Q21" s="28">
        <f t="shared" si="10"/>
        <v>4</v>
      </c>
      <c r="R21" s="28">
        <f t="shared" si="10"/>
        <v>5</v>
      </c>
      <c r="S21" s="28">
        <f t="shared" si="10"/>
        <v>5</v>
      </c>
      <c r="T21" s="28">
        <f t="shared" si="10"/>
        <v>5</v>
      </c>
      <c r="U21" s="28">
        <f t="shared" si="10"/>
        <v>5</v>
      </c>
      <c r="V21" s="28">
        <f t="shared" si="10"/>
        <v>5</v>
      </c>
      <c r="W21" s="28">
        <f t="shared" si="10"/>
        <v>4</v>
      </c>
      <c r="X21" s="28">
        <f t="shared" si="10"/>
        <v>5</v>
      </c>
      <c r="Y21" s="28">
        <f t="shared" si="10"/>
        <v>4</v>
      </c>
      <c r="Z21" s="28">
        <f t="shared" si="10"/>
        <v>4</v>
      </c>
      <c r="AA21" s="28">
        <f t="shared" si="10"/>
        <v>4</v>
      </c>
      <c r="AB21" s="28">
        <f t="shared" si="10"/>
        <v>4</v>
      </c>
      <c r="AC21" s="28">
        <f t="shared" si="10"/>
        <v>4</v>
      </c>
      <c r="AD21" s="28">
        <f t="shared" si="10"/>
        <v>4</v>
      </c>
      <c r="AE21" s="28">
        <f t="shared" si="10"/>
        <v>4</v>
      </c>
      <c r="AF21" s="28">
        <f t="shared" si="10"/>
        <v>4</v>
      </c>
      <c r="AG21" s="28">
        <f t="shared" si="10"/>
        <v>4</v>
      </c>
      <c r="AH21" s="28">
        <f t="shared" si="10"/>
        <v>5</v>
      </c>
      <c r="AI21" s="28">
        <f t="shared" si="10"/>
        <v>4</v>
      </c>
      <c r="AJ21" s="28">
        <f t="shared" si="10"/>
        <v>2</v>
      </c>
      <c r="AK21" s="28">
        <f t="shared" si="10"/>
        <v>4</v>
      </c>
      <c r="AL21" s="28">
        <f t="shared" si="10"/>
        <v>3</v>
      </c>
      <c r="AM21" s="28">
        <f t="shared" si="10"/>
        <v>4</v>
      </c>
      <c r="AN21" s="28">
        <f t="shared" si="10"/>
        <v>4</v>
      </c>
      <c r="AO21" s="28">
        <f t="shared" si="10"/>
        <v>3</v>
      </c>
      <c r="AP21" s="28">
        <f t="shared" si="10"/>
        <v>1</v>
      </c>
      <c r="AQ21" s="28">
        <f t="shared" si="10"/>
        <v>3</v>
      </c>
      <c r="AR21" s="28">
        <f t="shared" si="10"/>
        <v>5</v>
      </c>
      <c r="AS21" s="28">
        <f t="shared" si="10"/>
        <v>3</v>
      </c>
      <c r="AT21" s="137">
        <f t="shared" si="10"/>
        <v>4</v>
      </c>
      <c r="AU21" s="41" t="s">
        <v>8</v>
      </c>
      <c r="AV21" s="113">
        <f>COUNTIF(AV24:AV31,"신입")</f>
        <v>0</v>
      </c>
      <c r="AW21" s="184">
        <v>4866</v>
      </c>
      <c r="AX21" s="185"/>
      <c r="AY21" s="28">
        <f aca="true" t="shared" si="11" ref="AY21:CG21">COUNTIF(AY24:AY31,"●")</f>
        <v>3</v>
      </c>
      <c r="AZ21" s="28">
        <f t="shared" si="11"/>
        <v>2</v>
      </c>
      <c r="BA21" s="28">
        <f t="shared" si="11"/>
        <v>3</v>
      </c>
      <c r="BB21" s="28">
        <f t="shared" si="11"/>
        <v>0</v>
      </c>
      <c r="BC21" s="28">
        <f t="shared" si="11"/>
        <v>3</v>
      </c>
      <c r="BD21" s="28">
        <f t="shared" si="11"/>
        <v>2</v>
      </c>
      <c r="BE21" s="28">
        <f t="shared" si="11"/>
        <v>4</v>
      </c>
      <c r="BF21" s="28">
        <f t="shared" si="11"/>
        <v>3</v>
      </c>
      <c r="BG21" s="28">
        <f t="shared" si="11"/>
        <v>2</v>
      </c>
      <c r="BH21" s="28">
        <f t="shared" si="11"/>
        <v>1</v>
      </c>
      <c r="BI21" s="28">
        <f t="shared" si="11"/>
        <v>3</v>
      </c>
      <c r="BJ21" s="28">
        <f t="shared" si="11"/>
        <v>3</v>
      </c>
      <c r="BK21" s="28">
        <f t="shared" si="11"/>
        <v>3</v>
      </c>
      <c r="BL21" s="28">
        <f t="shared" si="11"/>
        <v>2</v>
      </c>
      <c r="BM21" s="28">
        <f t="shared" si="11"/>
        <v>2</v>
      </c>
      <c r="BN21" s="28">
        <f t="shared" si="11"/>
        <v>3</v>
      </c>
      <c r="BO21" s="28">
        <f t="shared" si="11"/>
        <v>3</v>
      </c>
      <c r="BP21" s="28">
        <f t="shared" si="11"/>
        <v>3</v>
      </c>
      <c r="BQ21" s="28">
        <f t="shared" si="11"/>
        <v>3</v>
      </c>
      <c r="BR21" s="28">
        <f t="shared" si="11"/>
        <v>2</v>
      </c>
      <c r="BS21" s="28">
        <f t="shared" si="11"/>
        <v>3</v>
      </c>
      <c r="BT21" s="28">
        <f t="shared" si="11"/>
        <v>2</v>
      </c>
      <c r="BU21" s="28">
        <f t="shared" si="11"/>
        <v>2</v>
      </c>
      <c r="BV21" s="28">
        <f t="shared" si="11"/>
        <v>3</v>
      </c>
      <c r="BW21" s="28">
        <f t="shared" si="11"/>
        <v>1</v>
      </c>
      <c r="BX21" s="28">
        <f t="shared" si="11"/>
        <v>4</v>
      </c>
      <c r="BY21" s="28">
        <f t="shared" si="11"/>
        <v>2</v>
      </c>
      <c r="BZ21" s="28">
        <f t="shared" si="11"/>
        <v>2</v>
      </c>
      <c r="CA21" s="28">
        <f t="shared" si="11"/>
        <v>3</v>
      </c>
      <c r="CB21" s="28">
        <f t="shared" si="11"/>
        <v>3</v>
      </c>
      <c r="CC21" s="28">
        <f t="shared" si="11"/>
        <v>3</v>
      </c>
      <c r="CD21" s="28">
        <f t="shared" si="11"/>
        <v>2</v>
      </c>
      <c r="CE21" s="28">
        <f t="shared" si="11"/>
        <v>2</v>
      </c>
      <c r="CF21" s="28">
        <f t="shared" si="11"/>
        <v>3</v>
      </c>
      <c r="CG21" s="136">
        <f t="shared" si="11"/>
        <v>2</v>
      </c>
      <c r="CH21" s="38" t="s">
        <v>8</v>
      </c>
      <c r="CI21" s="125"/>
      <c r="CJ21" s="184">
        <v>1604</v>
      </c>
      <c r="CK21" s="185"/>
      <c r="CL21" s="28">
        <f aca="true" t="shared" si="12" ref="CL21:DT21">COUNTIF(CL24:CL31,"●")</f>
        <v>4</v>
      </c>
      <c r="CM21" s="28">
        <f t="shared" si="12"/>
        <v>5</v>
      </c>
      <c r="CN21" s="28">
        <f t="shared" si="12"/>
        <v>5</v>
      </c>
      <c r="CO21" s="28">
        <f t="shared" si="12"/>
        <v>2</v>
      </c>
      <c r="CP21" s="28">
        <f t="shared" si="12"/>
        <v>4</v>
      </c>
      <c r="CQ21" s="28">
        <f t="shared" si="12"/>
        <v>5</v>
      </c>
      <c r="CR21" s="28">
        <f t="shared" si="12"/>
        <v>5</v>
      </c>
      <c r="CS21" s="28">
        <f t="shared" si="12"/>
        <v>5</v>
      </c>
      <c r="CT21" s="28">
        <f t="shared" si="12"/>
        <v>4</v>
      </c>
      <c r="CU21" s="28">
        <f t="shared" si="12"/>
        <v>5</v>
      </c>
      <c r="CV21" s="28">
        <f t="shared" si="12"/>
        <v>4</v>
      </c>
      <c r="CW21" s="28">
        <f t="shared" si="12"/>
        <v>4</v>
      </c>
      <c r="CX21" s="28">
        <f t="shared" si="12"/>
        <v>5</v>
      </c>
      <c r="CY21" s="28">
        <f t="shared" si="12"/>
        <v>4</v>
      </c>
      <c r="CZ21" s="28">
        <f t="shared" si="12"/>
        <v>5</v>
      </c>
      <c r="DA21" s="28">
        <f t="shared" si="12"/>
        <v>5</v>
      </c>
      <c r="DB21" s="28">
        <f t="shared" si="12"/>
        <v>4</v>
      </c>
      <c r="DC21" s="28">
        <f t="shared" si="12"/>
        <v>4</v>
      </c>
      <c r="DD21" s="28">
        <f t="shared" si="12"/>
        <v>3</v>
      </c>
      <c r="DE21" s="28">
        <f t="shared" si="12"/>
        <v>4</v>
      </c>
      <c r="DF21" s="28">
        <f t="shared" si="12"/>
        <v>5</v>
      </c>
      <c r="DG21" s="28">
        <f t="shared" si="12"/>
        <v>4</v>
      </c>
      <c r="DH21" s="28">
        <f t="shared" si="12"/>
        <v>5</v>
      </c>
      <c r="DI21" s="28">
        <f t="shared" si="12"/>
        <v>4</v>
      </c>
      <c r="DJ21" s="28">
        <f t="shared" si="12"/>
        <v>3</v>
      </c>
      <c r="DK21" s="28">
        <f t="shared" si="12"/>
        <v>4</v>
      </c>
      <c r="DL21" s="28">
        <f t="shared" si="12"/>
        <v>4</v>
      </c>
      <c r="DM21" s="28">
        <f t="shared" si="12"/>
        <v>4</v>
      </c>
      <c r="DN21" s="28">
        <f t="shared" si="12"/>
        <v>4</v>
      </c>
      <c r="DO21" s="28">
        <f t="shared" si="12"/>
        <v>4</v>
      </c>
      <c r="DP21" s="28">
        <f t="shared" si="12"/>
        <v>4</v>
      </c>
      <c r="DQ21" s="28">
        <f t="shared" si="12"/>
        <v>4</v>
      </c>
      <c r="DR21" s="28">
        <f t="shared" si="12"/>
        <v>3</v>
      </c>
      <c r="DS21" s="28">
        <f t="shared" si="12"/>
        <v>3</v>
      </c>
      <c r="DT21" s="137">
        <f t="shared" si="12"/>
        <v>4</v>
      </c>
      <c r="DU21" s="41" t="s">
        <v>8</v>
      </c>
      <c r="DV21" s="113"/>
      <c r="DW21" s="184">
        <v>935</v>
      </c>
      <c r="DX21" s="185"/>
      <c r="DY21" s="28">
        <f aca="true" t="shared" si="13" ref="DY21:FG21">COUNTIF(DY24:DY31,"●")</f>
        <v>0</v>
      </c>
      <c r="DZ21" s="28">
        <f t="shared" si="13"/>
        <v>3</v>
      </c>
      <c r="EA21" s="28">
        <f t="shared" si="13"/>
        <v>0</v>
      </c>
      <c r="EB21" s="28">
        <f t="shared" si="13"/>
        <v>0</v>
      </c>
      <c r="EC21" s="28">
        <f t="shared" si="13"/>
        <v>0</v>
      </c>
      <c r="ED21" s="28">
        <f t="shared" si="13"/>
        <v>3</v>
      </c>
      <c r="EE21" s="28">
        <f t="shared" si="13"/>
        <v>3</v>
      </c>
      <c r="EF21" s="28">
        <f t="shared" si="13"/>
        <v>3</v>
      </c>
      <c r="EG21" s="28">
        <f t="shared" si="13"/>
        <v>3</v>
      </c>
      <c r="EH21" s="28">
        <f t="shared" si="13"/>
        <v>2</v>
      </c>
      <c r="EI21" s="28">
        <f t="shared" si="13"/>
        <v>3</v>
      </c>
      <c r="EJ21" s="28">
        <f t="shared" si="13"/>
        <v>4</v>
      </c>
      <c r="EK21" s="28">
        <f t="shared" si="13"/>
        <v>0</v>
      </c>
      <c r="EL21" s="28">
        <f t="shared" si="13"/>
        <v>3</v>
      </c>
      <c r="EM21" s="28">
        <f t="shared" si="13"/>
        <v>3</v>
      </c>
      <c r="EN21" s="28">
        <f t="shared" si="13"/>
        <v>3</v>
      </c>
      <c r="EO21" s="28">
        <f t="shared" si="13"/>
        <v>0</v>
      </c>
      <c r="EP21" s="28">
        <f t="shared" si="13"/>
        <v>0</v>
      </c>
      <c r="EQ21" s="28">
        <f t="shared" si="13"/>
        <v>0</v>
      </c>
      <c r="ER21" s="28">
        <f t="shared" si="13"/>
        <v>3</v>
      </c>
      <c r="ES21" s="28">
        <f t="shared" si="13"/>
        <v>3</v>
      </c>
      <c r="ET21" s="28">
        <f t="shared" si="13"/>
        <v>3</v>
      </c>
      <c r="EU21" s="28">
        <f aca="true" t="shared" si="14" ref="EU21:FF21">COUNTIF(EU24:EU31,"●")</f>
        <v>0</v>
      </c>
      <c r="EV21" s="28">
        <f t="shared" si="14"/>
        <v>3</v>
      </c>
      <c r="EW21" s="28">
        <f t="shared" si="14"/>
        <v>3</v>
      </c>
      <c r="EX21" s="28">
        <f t="shared" si="14"/>
        <v>0</v>
      </c>
      <c r="EY21" s="28">
        <f t="shared" si="14"/>
        <v>0</v>
      </c>
      <c r="EZ21" s="28">
        <f t="shared" si="14"/>
        <v>0</v>
      </c>
      <c r="FA21" s="28">
        <f t="shared" si="14"/>
        <v>3</v>
      </c>
      <c r="FB21" s="28">
        <f t="shared" si="14"/>
        <v>3</v>
      </c>
      <c r="FC21" s="28">
        <f t="shared" si="14"/>
        <v>0</v>
      </c>
      <c r="FD21" s="28">
        <f t="shared" si="14"/>
        <v>2</v>
      </c>
      <c r="FE21" s="28">
        <f t="shared" si="14"/>
        <v>3</v>
      </c>
      <c r="FF21" s="28">
        <f t="shared" si="14"/>
        <v>0</v>
      </c>
      <c r="FG21" s="136">
        <f t="shared" si="13"/>
        <v>0</v>
      </c>
      <c r="FH21" s="41" t="s">
        <v>8</v>
      </c>
      <c r="FI21" s="113"/>
      <c r="FJ21" s="184">
        <v>1321</v>
      </c>
      <c r="FK21" s="185"/>
      <c r="FL21" s="28">
        <f aca="true" t="shared" si="15" ref="FL21:GT21">COUNTIF(FL24:FL31,"●")</f>
        <v>5</v>
      </c>
      <c r="FM21" s="28">
        <f t="shared" si="15"/>
        <v>4</v>
      </c>
      <c r="FN21" s="28">
        <f t="shared" si="15"/>
        <v>4</v>
      </c>
      <c r="FO21" s="28">
        <f t="shared" si="15"/>
        <v>2</v>
      </c>
      <c r="FP21" s="28">
        <f t="shared" si="15"/>
        <v>5</v>
      </c>
      <c r="FQ21" s="28">
        <f t="shared" si="15"/>
        <v>4</v>
      </c>
      <c r="FR21" s="28">
        <f t="shared" si="15"/>
        <v>5</v>
      </c>
      <c r="FS21" s="28">
        <f t="shared" si="15"/>
        <v>4</v>
      </c>
      <c r="FT21" s="28">
        <f t="shared" si="15"/>
        <v>5</v>
      </c>
      <c r="FU21" s="28">
        <f t="shared" si="15"/>
        <v>5</v>
      </c>
      <c r="FV21" s="28">
        <f t="shared" si="15"/>
        <v>5</v>
      </c>
      <c r="FW21" s="28">
        <f t="shared" si="15"/>
        <v>5</v>
      </c>
      <c r="FX21" s="28">
        <f t="shared" si="15"/>
        <v>5</v>
      </c>
      <c r="FY21" s="28">
        <f t="shared" si="15"/>
        <v>5</v>
      </c>
      <c r="FZ21" s="28">
        <f t="shared" si="15"/>
        <v>5</v>
      </c>
      <c r="GA21" s="28">
        <f t="shared" si="15"/>
        <v>4</v>
      </c>
      <c r="GB21" s="28">
        <f t="shared" si="15"/>
        <v>2</v>
      </c>
      <c r="GC21" s="28">
        <f t="shared" si="15"/>
        <v>5</v>
      </c>
      <c r="GD21" s="28">
        <f t="shared" si="15"/>
        <v>3</v>
      </c>
      <c r="GE21" s="28">
        <f t="shared" si="15"/>
        <v>5</v>
      </c>
      <c r="GF21" s="28">
        <f t="shared" si="15"/>
        <v>4</v>
      </c>
      <c r="GG21" s="28">
        <f t="shared" si="15"/>
        <v>4</v>
      </c>
      <c r="GH21" s="28">
        <f t="shared" si="15"/>
        <v>4</v>
      </c>
      <c r="GI21" s="28">
        <f t="shared" si="15"/>
        <v>4</v>
      </c>
      <c r="GJ21" s="28">
        <f t="shared" si="15"/>
        <v>3</v>
      </c>
      <c r="GK21" s="28">
        <f t="shared" si="15"/>
        <v>5</v>
      </c>
      <c r="GL21" s="28">
        <f t="shared" si="15"/>
        <v>4</v>
      </c>
      <c r="GM21" s="28">
        <f t="shared" si="15"/>
        <v>1</v>
      </c>
      <c r="GN21" s="28">
        <f t="shared" si="15"/>
        <v>2</v>
      </c>
      <c r="GO21" s="28">
        <f t="shared" si="15"/>
        <v>3</v>
      </c>
      <c r="GP21" s="28">
        <f t="shared" si="15"/>
        <v>3</v>
      </c>
      <c r="GQ21" s="28">
        <f t="shared" si="15"/>
        <v>4</v>
      </c>
      <c r="GR21" s="28">
        <f t="shared" si="15"/>
        <v>2</v>
      </c>
      <c r="GS21" s="28">
        <f t="shared" si="15"/>
        <v>4</v>
      </c>
      <c r="GT21" s="136">
        <f t="shared" si="15"/>
        <v>3</v>
      </c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</row>
    <row r="22" spans="1:216" ht="18" customHeight="1">
      <c r="A22" s="161" t="s">
        <v>218</v>
      </c>
      <c r="B22" s="162"/>
      <c r="C22" s="75" t="s">
        <v>159</v>
      </c>
      <c r="D22" s="76" t="s">
        <v>220</v>
      </c>
      <c r="E22" s="76"/>
      <c r="F22" s="79"/>
      <c r="G22" s="80"/>
      <c r="H22" s="42" t="s">
        <v>9</v>
      </c>
      <c r="I22" s="112">
        <f>COUNTIF(I24:I31,"등반")</f>
        <v>0</v>
      </c>
      <c r="J22" s="186"/>
      <c r="K22" s="187"/>
      <c r="L22" s="210">
        <f>AT21*10+I21*10+I22*20+(J24+J25+J26+J27+J28+J29+J30+J31)</f>
        <v>54</v>
      </c>
      <c r="M22" s="210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42" t="s">
        <v>9</v>
      </c>
      <c r="AV22" s="112">
        <f>COUNTIF(AV24:AV31,"등반")</f>
        <v>0</v>
      </c>
      <c r="AW22" s="186"/>
      <c r="AX22" s="187"/>
      <c r="AY22" s="210">
        <f>CG21*10+AV21*10+AV22*20+(AW24+AW25+AW26+AW27+AW28+AW29+AW30+AW31)</f>
        <v>140</v>
      </c>
      <c r="AZ22" s="210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6"/>
      <c r="CH22" s="39" t="s">
        <v>9</v>
      </c>
      <c r="CI22" s="114"/>
      <c r="CJ22" s="186"/>
      <c r="CK22" s="187"/>
      <c r="CL22" s="210">
        <f>DT21*10+CI21*10+CI22*20+(CJ24+CJ25+CJ26+CJ27+CJ28+CJ29+CJ30+CJ31)</f>
        <v>40</v>
      </c>
      <c r="CM22" s="210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42" t="s">
        <v>9</v>
      </c>
      <c r="DV22" s="112"/>
      <c r="DW22" s="186"/>
      <c r="DX22" s="187"/>
      <c r="DY22" s="210">
        <f>FG21*10+DV21*10+DV22*20+(DW24+DW25+DW26+DW27+DW28+DW29+DW30+DW31)</f>
        <v>0</v>
      </c>
      <c r="DZ22" s="210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6"/>
      <c r="FH22" s="42" t="s">
        <v>9</v>
      </c>
      <c r="FI22" s="112">
        <f>COUNTIF(CI31:CI31,"등반")</f>
        <v>0</v>
      </c>
      <c r="FJ22" s="186"/>
      <c r="FK22" s="187"/>
      <c r="FL22" s="210">
        <f>GT21*10+FI21*10+FI22*20+(FJ24+FJ25+FJ26+FJ27+FJ28+FJ29+FJ30+FJ31)</f>
        <v>30</v>
      </c>
      <c r="FM22" s="210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6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</row>
    <row r="23" spans="1:216" ht="18" customHeight="1">
      <c r="A23" s="161" t="s">
        <v>219</v>
      </c>
      <c r="B23" s="162"/>
      <c r="C23" s="75" t="s">
        <v>159</v>
      </c>
      <c r="D23" s="76" t="s">
        <v>220</v>
      </c>
      <c r="E23" s="79"/>
      <c r="F23" s="79"/>
      <c r="G23" s="80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20">
        <v>3</v>
      </c>
      <c r="O23" s="120">
        <v>4</v>
      </c>
      <c r="P23" s="120">
        <v>5</v>
      </c>
      <c r="Q23" s="120">
        <v>6</v>
      </c>
      <c r="R23" s="120">
        <v>7</v>
      </c>
      <c r="S23" s="120">
        <v>8</v>
      </c>
      <c r="T23" s="120">
        <v>9</v>
      </c>
      <c r="U23" s="120">
        <v>10</v>
      </c>
      <c r="V23" s="120">
        <v>11</v>
      </c>
      <c r="W23" s="120">
        <v>12</v>
      </c>
      <c r="X23" s="120">
        <v>13</v>
      </c>
      <c r="Y23" s="120">
        <v>14</v>
      </c>
      <c r="Z23" s="120">
        <v>15</v>
      </c>
      <c r="AA23" s="120">
        <v>16</v>
      </c>
      <c r="AB23" s="120">
        <v>17</v>
      </c>
      <c r="AC23" s="120">
        <v>18</v>
      </c>
      <c r="AD23" s="120">
        <v>19</v>
      </c>
      <c r="AE23" s="120">
        <v>20</v>
      </c>
      <c r="AF23" s="120">
        <v>21</v>
      </c>
      <c r="AG23" s="120">
        <v>22</v>
      </c>
      <c r="AH23" s="120">
        <v>23</v>
      </c>
      <c r="AI23" s="120">
        <v>24</v>
      </c>
      <c r="AJ23" s="120">
        <v>25</v>
      </c>
      <c r="AK23" s="120">
        <v>26</v>
      </c>
      <c r="AL23" s="120">
        <v>27</v>
      </c>
      <c r="AM23" s="120">
        <v>28</v>
      </c>
      <c r="AN23" s="120">
        <v>29</v>
      </c>
      <c r="AO23" s="120">
        <v>30</v>
      </c>
      <c r="AP23" s="120">
        <v>31</v>
      </c>
      <c r="AQ23" s="120">
        <v>32</v>
      </c>
      <c r="AR23" s="120">
        <v>33</v>
      </c>
      <c r="AS23" s="120">
        <v>34</v>
      </c>
      <c r="AT23" s="120">
        <v>35</v>
      </c>
      <c r="AU23" s="41" t="s">
        <v>10</v>
      </c>
      <c r="AV23" s="4" t="s">
        <v>11</v>
      </c>
      <c r="AW23" s="4" t="s">
        <v>56</v>
      </c>
      <c r="AX23" s="4" t="s">
        <v>12</v>
      </c>
      <c r="AY23" s="24">
        <v>1</v>
      </c>
      <c r="AZ23" s="24">
        <v>2</v>
      </c>
      <c r="BA23" s="120">
        <v>3</v>
      </c>
      <c r="BB23" s="120">
        <v>4</v>
      </c>
      <c r="BC23" s="120">
        <v>5</v>
      </c>
      <c r="BD23" s="120">
        <v>6</v>
      </c>
      <c r="BE23" s="120">
        <v>7</v>
      </c>
      <c r="BF23" s="120">
        <v>8</v>
      </c>
      <c r="BG23" s="120">
        <v>9</v>
      </c>
      <c r="BH23" s="120">
        <v>10</v>
      </c>
      <c r="BI23" s="120">
        <v>11</v>
      </c>
      <c r="BJ23" s="120">
        <v>12</v>
      </c>
      <c r="BK23" s="120">
        <v>13</v>
      </c>
      <c r="BL23" s="120">
        <v>14</v>
      </c>
      <c r="BM23" s="120">
        <v>15</v>
      </c>
      <c r="BN23" s="120">
        <v>16</v>
      </c>
      <c r="BO23" s="120">
        <v>17</v>
      </c>
      <c r="BP23" s="120">
        <v>18</v>
      </c>
      <c r="BQ23" s="120">
        <v>19</v>
      </c>
      <c r="BR23" s="120">
        <v>20</v>
      </c>
      <c r="BS23" s="120">
        <v>21</v>
      </c>
      <c r="BT23" s="120">
        <v>22</v>
      </c>
      <c r="BU23" s="120">
        <v>23</v>
      </c>
      <c r="BV23" s="120">
        <v>24</v>
      </c>
      <c r="BW23" s="120">
        <v>25</v>
      </c>
      <c r="BX23" s="120">
        <v>26</v>
      </c>
      <c r="BY23" s="120">
        <v>27</v>
      </c>
      <c r="BZ23" s="120">
        <v>28</v>
      </c>
      <c r="CA23" s="120">
        <v>29</v>
      </c>
      <c r="CB23" s="120">
        <v>30</v>
      </c>
      <c r="CC23" s="120">
        <v>31</v>
      </c>
      <c r="CD23" s="120">
        <v>32</v>
      </c>
      <c r="CE23" s="120">
        <v>33</v>
      </c>
      <c r="CF23" s="120">
        <v>34</v>
      </c>
      <c r="CG23" s="120">
        <v>35</v>
      </c>
      <c r="CH23" s="38" t="s">
        <v>10</v>
      </c>
      <c r="CI23" s="4" t="s">
        <v>11</v>
      </c>
      <c r="CJ23" s="4" t="s">
        <v>56</v>
      </c>
      <c r="CK23" s="4" t="s">
        <v>12</v>
      </c>
      <c r="CL23" s="24">
        <v>1</v>
      </c>
      <c r="CM23" s="24">
        <v>2</v>
      </c>
      <c r="CN23" s="120">
        <v>3</v>
      </c>
      <c r="CO23" s="120">
        <v>4</v>
      </c>
      <c r="CP23" s="120">
        <v>5</v>
      </c>
      <c r="CQ23" s="120">
        <v>6</v>
      </c>
      <c r="CR23" s="120">
        <v>7</v>
      </c>
      <c r="CS23" s="120">
        <v>8</v>
      </c>
      <c r="CT23" s="120">
        <v>9</v>
      </c>
      <c r="CU23" s="120">
        <v>10</v>
      </c>
      <c r="CV23" s="120">
        <v>11</v>
      </c>
      <c r="CW23" s="120">
        <v>12</v>
      </c>
      <c r="CX23" s="120">
        <v>13</v>
      </c>
      <c r="CY23" s="120">
        <v>14</v>
      </c>
      <c r="CZ23" s="120">
        <v>15</v>
      </c>
      <c r="DA23" s="120">
        <v>16</v>
      </c>
      <c r="DB23" s="120">
        <v>17</v>
      </c>
      <c r="DC23" s="120">
        <v>18</v>
      </c>
      <c r="DD23" s="120">
        <v>19</v>
      </c>
      <c r="DE23" s="120">
        <v>20</v>
      </c>
      <c r="DF23" s="120">
        <v>21</v>
      </c>
      <c r="DG23" s="120">
        <v>22</v>
      </c>
      <c r="DH23" s="120">
        <v>23</v>
      </c>
      <c r="DI23" s="120">
        <v>24</v>
      </c>
      <c r="DJ23" s="120">
        <v>25</v>
      </c>
      <c r="DK23" s="120">
        <v>26</v>
      </c>
      <c r="DL23" s="120">
        <v>27</v>
      </c>
      <c r="DM23" s="120">
        <v>28</v>
      </c>
      <c r="DN23" s="120">
        <v>29</v>
      </c>
      <c r="DO23" s="120">
        <v>30</v>
      </c>
      <c r="DP23" s="120">
        <v>31</v>
      </c>
      <c r="DQ23" s="120">
        <v>32</v>
      </c>
      <c r="DR23" s="120">
        <v>33</v>
      </c>
      <c r="DS23" s="120">
        <v>34</v>
      </c>
      <c r="DT23" s="120">
        <v>35</v>
      </c>
      <c r="DU23" s="41" t="s">
        <v>10</v>
      </c>
      <c r="DV23" s="4" t="s">
        <v>11</v>
      </c>
      <c r="DW23" s="4" t="s">
        <v>56</v>
      </c>
      <c r="DX23" s="4" t="s">
        <v>12</v>
      </c>
      <c r="DY23" s="24">
        <v>1</v>
      </c>
      <c r="DZ23" s="24">
        <v>2</v>
      </c>
      <c r="EA23" s="120">
        <v>3</v>
      </c>
      <c r="EB23" s="120">
        <v>4</v>
      </c>
      <c r="EC23" s="120">
        <v>5</v>
      </c>
      <c r="ED23" s="120">
        <v>6</v>
      </c>
      <c r="EE23" s="120">
        <v>7</v>
      </c>
      <c r="EF23" s="120">
        <v>8</v>
      </c>
      <c r="EG23" s="120">
        <v>9</v>
      </c>
      <c r="EH23" s="120">
        <v>10</v>
      </c>
      <c r="EI23" s="120">
        <v>11</v>
      </c>
      <c r="EJ23" s="120">
        <v>12</v>
      </c>
      <c r="EK23" s="120">
        <v>13</v>
      </c>
      <c r="EL23" s="120">
        <v>14</v>
      </c>
      <c r="EM23" s="120">
        <v>15</v>
      </c>
      <c r="EN23" s="120">
        <v>16</v>
      </c>
      <c r="EO23" s="120">
        <v>17</v>
      </c>
      <c r="EP23" s="120">
        <v>18</v>
      </c>
      <c r="EQ23" s="120">
        <v>19</v>
      </c>
      <c r="ER23" s="120">
        <v>20</v>
      </c>
      <c r="ES23" s="120">
        <v>21</v>
      </c>
      <c r="ET23" s="120">
        <v>22</v>
      </c>
      <c r="EU23" s="120">
        <v>23</v>
      </c>
      <c r="EV23" s="120">
        <v>24</v>
      </c>
      <c r="EW23" s="120">
        <v>25</v>
      </c>
      <c r="EX23" s="120">
        <v>26</v>
      </c>
      <c r="EY23" s="120">
        <v>27</v>
      </c>
      <c r="EZ23" s="120">
        <v>28</v>
      </c>
      <c r="FA23" s="120">
        <v>29</v>
      </c>
      <c r="FB23" s="120">
        <v>30</v>
      </c>
      <c r="FC23" s="120">
        <v>31</v>
      </c>
      <c r="FD23" s="120">
        <v>32</v>
      </c>
      <c r="FE23" s="120">
        <v>33</v>
      </c>
      <c r="FF23" s="120">
        <v>34</v>
      </c>
      <c r="FG23" s="120">
        <v>35</v>
      </c>
      <c r="FH23" s="41" t="s">
        <v>10</v>
      </c>
      <c r="FI23" s="4" t="s">
        <v>11</v>
      </c>
      <c r="FJ23" s="4" t="s">
        <v>56</v>
      </c>
      <c r="FK23" s="4" t="s">
        <v>12</v>
      </c>
      <c r="FL23" s="24">
        <v>1</v>
      </c>
      <c r="FM23" s="24">
        <v>2</v>
      </c>
      <c r="FN23" s="120">
        <v>3</v>
      </c>
      <c r="FO23" s="120">
        <v>4</v>
      </c>
      <c r="FP23" s="120">
        <v>5</v>
      </c>
      <c r="FQ23" s="120">
        <v>6</v>
      </c>
      <c r="FR23" s="120">
        <v>7</v>
      </c>
      <c r="FS23" s="120">
        <v>8</v>
      </c>
      <c r="FT23" s="120">
        <v>9</v>
      </c>
      <c r="FU23" s="120">
        <v>10</v>
      </c>
      <c r="FV23" s="120">
        <v>11</v>
      </c>
      <c r="FW23" s="120">
        <v>12</v>
      </c>
      <c r="FX23" s="120">
        <v>13</v>
      </c>
      <c r="FY23" s="120">
        <v>14</v>
      </c>
      <c r="FZ23" s="120">
        <v>15</v>
      </c>
      <c r="GA23" s="120">
        <v>16</v>
      </c>
      <c r="GB23" s="120">
        <v>17</v>
      </c>
      <c r="GC23" s="120">
        <v>18</v>
      </c>
      <c r="GD23" s="120">
        <v>19</v>
      </c>
      <c r="GE23" s="120">
        <v>20</v>
      </c>
      <c r="GF23" s="120">
        <v>21</v>
      </c>
      <c r="GG23" s="120">
        <v>22</v>
      </c>
      <c r="GH23" s="120">
        <v>23</v>
      </c>
      <c r="GI23" s="120">
        <v>24</v>
      </c>
      <c r="GJ23" s="120">
        <v>25</v>
      </c>
      <c r="GK23" s="120">
        <v>26</v>
      </c>
      <c r="GL23" s="120">
        <v>27</v>
      </c>
      <c r="GM23" s="120">
        <v>28</v>
      </c>
      <c r="GN23" s="120">
        <v>29</v>
      </c>
      <c r="GO23" s="120">
        <v>30</v>
      </c>
      <c r="GP23" s="120">
        <v>31</v>
      </c>
      <c r="GQ23" s="120">
        <v>32</v>
      </c>
      <c r="GR23" s="120">
        <v>33</v>
      </c>
      <c r="GS23" s="120">
        <v>34</v>
      </c>
      <c r="GT23" s="120">
        <v>35</v>
      </c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</row>
    <row r="24" spans="1:216" ht="18" customHeight="1">
      <c r="A24" s="161" t="s">
        <v>225</v>
      </c>
      <c r="B24" s="162"/>
      <c r="C24" s="75" t="s">
        <v>158</v>
      </c>
      <c r="D24" s="76" t="s">
        <v>223</v>
      </c>
      <c r="E24" s="79"/>
      <c r="F24" s="79"/>
      <c r="G24" s="77"/>
      <c r="H24" s="116" t="s">
        <v>46</v>
      </c>
      <c r="I24" s="30" t="s">
        <v>22</v>
      </c>
      <c r="J24" s="104">
        <v>13</v>
      </c>
      <c r="K24" s="24">
        <f>COUNTIF(L24:AT24,"●")</f>
        <v>34</v>
      </c>
      <c r="L24" s="74" t="s">
        <v>148</v>
      </c>
      <c r="M24" s="74" t="s">
        <v>148</v>
      </c>
      <c r="N24" s="118" t="s">
        <v>100</v>
      </c>
      <c r="O24" s="118" t="s">
        <v>100</v>
      </c>
      <c r="P24" s="118" t="s">
        <v>100</v>
      </c>
      <c r="Q24" s="118" t="s">
        <v>100</v>
      </c>
      <c r="R24" s="118" t="s">
        <v>100</v>
      </c>
      <c r="S24" s="118" t="s">
        <v>100</v>
      </c>
      <c r="T24" s="118" t="s">
        <v>100</v>
      </c>
      <c r="U24" s="118" t="s">
        <v>100</v>
      </c>
      <c r="V24" s="118" t="s">
        <v>100</v>
      </c>
      <c r="W24" s="118" t="s">
        <v>100</v>
      </c>
      <c r="X24" s="118" t="s">
        <v>100</v>
      </c>
      <c r="Y24" s="118" t="s">
        <v>100</v>
      </c>
      <c r="Z24" s="118" t="s">
        <v>100</v>
      </c>
      <c r="AA24" s="118" t="s">
        <v>100</v>
      </c>
      <c r="AB24" s="118" t="s">
        <v>100</v>
      </c>
      <c r="AC24" s="118" t="s">
        <v>100</v>
      </c>
      <c r="AD24" s="118" t="s">
        <v>100</v>
      </c>
      <c r="AE24" s="118" t="s">
        <v>100</v>
      </c>
      <c r="AF24" s="118" t="s">
        <v>100</v>
      </c>
      <c r="AG24" s="118" t="s">
        <v>100</v>
      </c>
      <c r="AH24" s="118" t="s">
        <v>100</v>
      </c>
      <c r="AI24" s="118" t="s">
        <v>100</v>
      </c>
      <c r="AJ24" s="118" t="s">
        <v>100</v>
      </c>
      <c r="AK24" s="118" t="s">
        <v>100</v>
      </c>
      <c r="AL24" s="118" t="s">
        <v>100</v>
      </c>
      <c r="AM24" s="118" t="s">
        <v>100</v>
      </c>
      <c r="AN24" s="118" t="s">
        <v>100</v>
      </c>
      <c r="AO24" s="118" t="s">
        <v>100</v>
      </c>
      <c r="AP24" s="118" t="s">
        <v>100</v>
      </c>
      <c r="AQ24" s="118"/>
      <c r="AR24" s="118" t="s">
        <v>100</v>
      </c>
      <c r="AS24" s="118" t="s">
        <v>100</v>
      </c>
      <c r="AT24" s="118" t="s">
        <v>100</v>
      </c>
      <c r="AU24" s="116" t="s">
        <v>47</v>
      </c>
      <c r="AV24" s="30" t="s">
        <v>22</v>
      </c>
      <c r="AW24" s="104">
        <v>120</v>
      </c>
      <c r="AX24" s="24">
        <f>COUNTIF(AY24:CG24,"●")</f>
        <v>22</v>
      </c>
      <c r="AY24" s="74" t="s">
        <v>148</v>
      </c>
      <c r="AZ24" s="18"/>
      <c r="BA24" s="35" t="s">
        <v>100</v>
      </c>
      <c r="BB24" s="35"/>
      <c r="BC24" s="35" t="s">
        <v>100</v>
      </c>
      <c r="BD24" s="35" t="s">
        <v>100</v>
      </c>
      <c r="BE24" s="35" t="s">
        <v>100</v>
      </c>
      <c r="BF24" s="35" t="s">
        <v>100</v>
      </c>
      <c r="BG24" s="35" t="s">
        <v>100</v>
      </c>
      <c r="BH24" s="35"/>
      <c r="BI24" s="35" t="s">
        <v>100</v>
      </c>
      <c r="BJ24" s="35" t="s">
        <v>100</v>
      </c>
      <c r="BK24" s="35" t="s">
        <v>100</v>
      </c>
      <c r="BL24" s="35"/>
      <c r="BM24" s="35"/>
      <c r="BN24" s="35" t="s">
        <v>100</v>
      </c>
      <c r="BO24" s="35" t="s">
        <v>100</v>
      </c>
      <c r="BP24" s="35" t="s">
        <v>100</v>
      </c>
      <c r="BQ24" s="35" t="s">
        <v>100</v>
      </c>
      <c r="BR24" s="35"/>
      <c r="BS24" s="35" t="s">
        <v>100</v>
      </c>
      <c r="BT24" s="35"/>
      <c r="BU24" s="35"/>
      <c r="BV24" s="35" t="s">
        <v>100</v>
      </c>
      <c r="BW24" s="35"/>
      <c r="BX24" s="35" t="s">
        <v>100</v>
      </c>
      <c r="BY24" s="35"/>
      <c r="BZ24" s="35"/>
      <c r="CA24" s="35" t="s">
        <v>100</v>
      </c>
      <c r="CB24" s="35" t="s">
        <v>100</v>
      </c>
      <c r="CC24" s="35" t="s">
        <v>100</v>
      </c>
      <c r="CD24" s="35"/>
      <c r="CE24" s="35"/>
      <c r="CF24" s="35" t="s">
        <v>100</v>
      </c>
      <c r="CG24" s="19" t="s">
        <v>100</v>
      </c>
      <c r="CH24" s="115" t="s">
        <v>93</v>
      </c>
      <c r="CI24" s="105" t="s">
        <v>21</v>
      </c>
      <c r="CJ24" s="104"/>
      <c r="CK24" s="24">
        <f aca="true" t="shared" si="16" ref="CK24:CK31">COUNTIF(CL24:DT24,"●")</f>
        <v>1</v>
      </c>
      <c r="CL24" s="18"/>
      <c r="CM24" s="18"/>
      <c r="CN24" s="35"/>
      <c r="CO24" s="35"/>
      <c r="CP24" s="35"/>
      <c r="CQ24" s="35" t="s">
        <v>100</v>
      </c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116" t="s">
        <v>49</v>
      </c>
      <c r="DV24" s="105" t="s">
        <v>21</v>
      </c>
      <c r="DW24" s="104"/>
      <c r="DX24" s="24">
        <f>COUNTIF(DY24:FG24,"●")</f>
        <v>19</v>
      </c>
      <c r="DY24" s="18"/>
      <c r="DZ24" s="74" t="s">
        <v>148</v>
      </c>
      <c r="EA24" s="118"/>
      <c r="EB24" s="118"/>
      <c r="EC24" s="118"/>
      <c r="ED24" s="118" t="s">
        <v>100</v>
      </c>
      <c r="EE24" s="118" t="s">
        <v>100</v>
      </c>
      <c r="EF24" s="118" t="s">
        <v>100</v>
      </c>
      <c r="EG24" s="118" t="s">
        <v>100</v>
      </c>
      <c r="EH24" s="118"/>
      <c r="EI24" s="118" t="s">
        <v>100</v>
      </c>
      <c r="EJ24" s="118" t="s">
        <v>100</v>
      </c>
      <c r="EK24" s="118"/>
      <c r="EL24" s="118" t="s">
        <v>100</v>
      </c>
      <c r="EM24" s="118" t="s">
        <v>100</v>
      </c>
      <c r="EN24" s="118" t="s">
        <v>100</v>
      </c>
      <c r="EO24" s="118"/>
      <c r="EP24" s="118"/>
      <c r="EQ24" s="118">
        <v>6</v>
      </c>
      <c r="ER24" s="118" t="s">
        <v>100</v>
      </c>
      <c r="ES24" s="118" t="s">
        <v>100</v>
      </c>
      <c r="ET24" s="118" t="s">
        <v>100</v>
      </c>
      <c r="EU24" s="118"/>
      <c r="EV24" s="118" t="s">
        <v>100</v>
      </c>
      <c r="EW24" s="118" t="s">
        <v>100</v>
      </c>
      <c r="EX24" s="118"/>
      <c r="EY24" s="118"/>
      <c r="EZ24" s="118"/>
      <c r="FA24" s="118" t="s">
        <v>100</v>
      </c>
      <c r="FB24" s="118" t="s">
        <v>100</v>
      </c>
      <c r="FC24" s="118"/>
      <c r="FD24" s="118" t="s">
        <v>100</v>
      </c>
      <c r="FE24" s="118" t="s">
        <v>100</v>
      </c>
      <c r="FF24" s="118"/>
      <c r="FG24" s="117"/>
      <c r="FH24" s="116" t="s">
        <v>52</v>
      </c>
      <c r="FI24" s="105" t="s">
        <v>21</v>
      </c>
      <c r="FJ24" s="104"/>
      <c r="FK24" s="24">
        <f aca="true" t="shared" si="17" ref="FK24:FK29">COUNTIF(FL24:GT24,"●")</f>
        <v>34</v>
      </c>
      <c r="FL24" s="74" t="s">
        <v>148</v>
      </c>
      <c r="FM24" s="74" t="s">
        <v>148</v>
      </c>
      <c r="FN24" s="118" t="s">
        <v>100</v>
      </c>
      <c r="FO24" s="118" t="s">
        <v>100</v>
      </c>
      <c r="FP24" s="118" t="s">
        <v>100</v>
      </c>
      <c r="FQ24" s="118" t="s">
        <v>100</v>
      </c>
      <c r="FR24" s="118" t="s">
        <v>100</v>
      </c>
      <c r="FS24" s="118" t="s">
        <v>100</v>
      </c>
      <c r="FT24" s="118" t="s">
        <v>100</v>
      </c>
      <c r="FU24" s="118" t="s">
        <v>100</v>
      </c>
      <c r="FV24" s="118" t="s">
        <v>100</v>
      </c>
      <c r="FW24" s="118" t="s">
        <v>100</v>
      </c>
      <c r="FX24" s="118" t="s">
        <v>100</v>
      </c>
      <c r="FY24" s="118" t="s">
        <v>100</v>
      </c>
      <c r="FZ24" s="118" t="s">
        <v>100</v>
      </c>
      <c r="GA24" s="118" t="s">
        <v>100</v>
      </c>
      <c r="GB24" s="118"/>
      <c r="GC24" s="118" t="s">
        <v>100</v>
      </c>
      <c r="GD24" s="118" t="s">
        <v>100</v>
      </c>
      <c r="GE24" s="118" t="s">
        <v>100</v>
      </c>
      <c r="GF24" s="118" t="s">
        <v>100</v>
      </c>
      <c r="GG24" s="118" t="s">
        <v>100</v>
      </c>
      <c r="GH24" s="118" t="s">
        <v>100</v>
      </c>
      <c r="GI24" s="118" t="s">
        <v>100</v>
      </c>
      <c r="GJ24" s="118" t="s">
        <v>100</v>
      </c>
      <c r="GK24" s="118" t="s">
        <v>100</v>
      </c>
      <c r="GL24" s="118" t="s">
        <v>100</v>
      </c>
      <c r="GM24" s="118" t="s">
        <v>100</v>
      </c>
      <c r="GN24" s="118" t="s">
        <v>100</v>
      </c>
      <c r="GO24" s="118" t="s">
        <v>100</v>
      </c>
      <c r="GP24" s="118" t="s">
        <v>100</v>
      </c>
      <c r="GQ24" s="118" t="s">
        <v>100</v>
      </c>
      <c r="GR24" s="118" t="s">
        <v>100</v>
      </c>
      <c r="GS24" s="118" t="s">
        <v>100</v>
      </c>
      <c r="GT24" s="117" t="s">
        <v>100</v>
      </c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</row>
    <row r="25" spans="1:216" ht="18" customHeight="1">
      <c r="A25" s="161" t="s">
        <v>226</v>
      </c>
      <c r="B25" s="162"/>
      <c r="C25" s="75" t="s">
        <v>159</v>
      </c>
      <c r="D25" s="76" t="s">
        <v>228</v>
      </c>
      <c r="E25" s="76" t="s">
        <v>237</v>
      </c>
      <c r="F25" s="79"/>
      <c r="G25" s="77"/>
      <c r="H25" s="116" t="s">
        <v>152</v>
      </c>
      <c r="I25" s="30" t="s">
        <v>22</v>
      </c>
      <c r="J25" s="104">
        <v>1</v>
      </c>
      <c r="K25" s="24">
        <f>COUNTIF(L25:AT25,"●")</f>
        <v>31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35"/>
      <c r="AP25" s="35"/>
      <c r="AQ25" s="35" t="s">
        <v>100</v>
      </c>
      <c r="AR25" s="35" t="s">
        <v>100</v>
      </c>
      <c r="AS25" s="35" t="s">
        <v>100</v>
      </c>
      <c r="AT25" s="118" t="s">
        <v>100</v>
      </c>
      <c r="AU25" s="116" t="s">
        <v>92</v>
      </c>
      <c r="AV25" s="30" t="s">
        <v>22</v>
      </c>
      <c r="AW25" s="104"/>
      <c r="AX25" s="24">
        <f>COUNTIF(AY25:CG25,"●")</f>
        <v>2</v>
      </c>
      <c r="AY25" s="18"/>
      <c r="AZ25" s="18"/>
      <c r="BA25" s="35"/>
      <c r="BB25" s="35"/>
      <c r="BC25" s="35"/>
      <c r="BD25" s="35"/>
      <c r="BE25" s="35" t="s">
        <v>100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 t="s">
        <v>100</v>
      </c>
      <c r="BY25" s="35"/>
      <c r="BZ25" s="35"/>
      <c r="CA25" s="35"/>
      <c r="CB25" s="35"/>
      <c r="CC25" s="35"/>
      <c r="CD25" s="35"/>
      <c r="CE25" s="35"/>
      <c r="CF25" s="35"/>
      <c r="CG25" s="19"/>
      <c r="CH25" s="115" t="s">
        <v>48</v>
      </c>
      <c r="CI25" s="105" t="s">
        <v>21</v>
      </c>
      <c r="CJ25" s="104"/>
      <c r="CK25" s="24">
        <f t="shared" si="16"/>
        <v>33</v>
      </c>
      <c r="CL25" s="74" t="s">
        <v>148</v>
      </c>
      <c r="CM25" s="74" t="s">
        <v>148</v>
      </c>
      <c r="CN25" s="118" t="s">
        <v>100</v>
      </c>
      <c r="CO25" s="118"/>
      <c r="CP25" s="118" t="s">
        <v>100</v>
      </c>
      <c r="CQ25" s="118" t="s">
        <v>100</v>
      </c>
      <c r="CR25" s="118" t="s">
        <v>100</v>
      </c>
      <c r="CS25" s="118" t="s">
        <v>100</v>
      </c>
      <c r="CT25" s="118" t="s">
        <v>100</v>
      </c>
      <c r="CU25" s="118" t="s">
        <v>100</v>
      </c>
      <c r="CV25" s="118" t="s">
        <v>100</v>
      </c>
      <c r="CW25" s="118" t="s">
        <v>100</v>
      </c>
      <c r="CX25" s="118" t="s">
        <v>100</v>
      </c>
      <c r="CY25" s="118" t="s">
        <v>100</v>
      </c>
      <c r="CZ25" s="118" t="s">
        <v>100</v>
      </c>
      <c r="DA25" s="118" t="s">
        <v>100</v>
      </c>
      <c r="DB25" s="118" t="s">
        <v>100</v>
      </c>
      <c r="DC25" s="118" t="s">
        <v>100</v>
      </c>
      <c r="DD25" s="118" t="s">
        <v>100</v>
      </c>
      <c r="DE25" s="118" t="s">
        <v>100</v>
      </c>
      <c r="DF25" s="118" t="s">
        <v>100</v>
      </c>
      <c r="DG25" s="118" t="s">
        <v>100</v>
      </c>
      <c r="DH25" s="118" t="s">
        <v>100</v>
      </c>
      <c r="DI25" s="118" t="s">
        <v>100</v>
      </c>
      <c r="DJ25" s="118" t="s">
        <v>100</v>
      </c>
      <c r="DK25" s="118" t="s">
        <v>100</v>
      </c>
      <c r="DL25" s="118" t="s">
        <v>100</v>
      </c>
      <c r="DM25" s="118" t="s">
        <v>100</v>
      </c>
      <c r="DN25" s="118" t="s">
        <v>100</v>
      </c>
      <c r="DO25" s="118" t="s">
        <v>100</v>
      </c>
      <c r="DP25" s="118" t="s">
        <v>100</v>
      </c>
      <c r="DQ25" s="118" t="s">
        <v>100</v>
      </c>
      <c r="DR25" s="118"/>
      <c r="DS25" s="118" t="s">
        <v>100</v>
      </c>
      <c r="DT25" s="118" t="s">
        <v>100</v>
      </c>
      <c r="DU25" s="116" t="s">
        <v>50</v>
      </c>
      <c r="DV25" s="105" t="s">
        <v>21</v>
      </c>
      <c r="DW25" s="104"/>
      <c r="DX25" s="24">
        <f>COUNTIF(DY25:FG25,"●")</f>
        <v>20</v>
      </c>
      <c r="DY25" s="18"/>
      <c r="DZ25" s="74" t="s">
        <v>148</v>
      </c>
      <c r="EA25" s="118"/>
      <c r="EB25" s="118"/>
      <c r="EC25" s="118"/>
      <c r="ED25" s="118" t="s">
        <v>100</v>
      </c>
      <c r="EE25" s="118" t="s">
        <v>100</v>
      </c>
      <c r="EF25" s="118" t="s">
        <v>100</v>
      </c>
      <c r="EG25" s="118" t="s">
        <v>100</v>
      </c>
      <c r="EH25" s="118" t="s">
        <v>100</v>
      </c>
      <c r="EI25" s="118" t="s">
        <v>100</v>
      </c>
      <c r="EJ25" s="118" t="s">
        <v>100</v>
      </c>
      <c r="EK25" s="118"/>
      <c r="EL25" s="118" t="s">
        <v>100</v>
      </c>
      <c r="EM25" s="118" t="s">
        <v>100</v>
      </c>
      <c r="EN25" s="118" t="s">
        <v>100</v>
      </c>
      <c r="EO25" s="118"/>
      <c r="EP25" s="118"/>
      <c r="EQ25" s="118">
        <v>5</v>
      </c>
      <c r="ER25" s="118" t="s">
        <v>100</v>
      </c>
      <c r="ES25" s="118" t="s">
        <v>100</v>
      </c>
      <c r="ET25" s="118" t="s">
        <v>100</v>
      </c>
      <c r="EU25" s="118"/>
      <c r="EV25" s="118" t="s">
        <v>100</v>
      </c>
      <c r="EW25" s="118" t="s">
        <v>100</v>
      </c>
      <c r="EX25" s="118"/>
      <c r="EY25" s="118"/>
      <c r="EZ25" s="118"/>
      <c r="FA25" s="118" t="s">
        <v>100</v>
      </c>
      <c r="FB25" s="118" t="s">
        <v>100</v>
      </c>
      <c r="FC25" s="118"/>
      <c r="FD25" s="118" t="s">
        <v>100</v>
      </c>
      <c r="FE25" s="118" t="s">
        <v>100</v>
      </c>
      <c r="FF25" s="118"/>
      <c r="FG25" s="117"/>
      <c r="FH25" s="116" t="s">
        <v>53</v>
      </c>
      <c r="FI25" s="105" t="s">
        <v>21</v>
      </c>
      <c r="FJ25" s="104"/>
      <c r="FK25" s="24">
        <f t="shared" si="17"/>
        <v>29</v>
      </c>
      <c r="FL25" s="74" t="s">
        <v>148</v>
      </c>
      <c r="FM25" s="74" t="s">
        <v>148</v>
      </c>
      <c r="FN25" s="118" t="s">
        <v>100</v>
      </c>
      <c r="FO25" s="118" t="s">
        <v>100</v>
      </c>
      <c r="FP25" s="118" t="s">
        <v>100</v>
      </c>
      <c r="FQ25" s="118" t="s">
        <v>100</v>
      </c>
      <c r="FR25" s="118" t="s">
        <v>100</v>
      </c>
      <c r="FS25" s="118" t="s">
        <v>100</v>
      </c>
      <c r="FT25" s="118" t="s">
        <v>100</v>
      </c>
      <c r="FU25" s="118" t="s">
        <v>100</v>
      </c>
      <c r="FV25" s="118" t="s">
        <v>100</v>
      </c>
      <c r="FW25" s="118" t="s">
        <v>100</v>
      </c>
      <c r="FX25" s="118" t="s">
        <v>100</v>
      </c>
      <c r="FY25" s="118" t="s">
        <v>100</v>
      </c>
      <c r="FZ25" s="118" t="s">
        <v>100</v>
      </c>
      <c r="GA25" s="118" t="s">
        <v>100</v>
      </c>
      <c r="GB25" s="118" t="s">
        <v>100</v>
      </c>
      <c r="GC25" s="118" t="s">
        <v>100</v>
      </c>
      <c r="GD25" s="118"/>
      <c r="GE25" s="118" t="s">
        <v>100</v>
      </c>
      <c r="GF25" s="118" t="s">
        <v>100</v>
      </c>
      <c r="GG25" s="118" t="s">
        <v>100</v>
      </c>
      <c r="GH25" s="118"/>
      <c r="GI25" s="118" t="s">
        <v>100</v>
      </c>
      <c r="GJ25" s="118"/>
      <c r="GK25" s="118" t="s">
        <v>100</v>
      </c>
      <c r="GL25" s="118" t="s">
        <v>100</v>
      </c>
      <c r="GM25" s="118"/>
      <c r="GN25" s="118"/>
      <c r="GO25" s="118" t="s">
        <v>100</v>
      </c>
      <c r="GP25" s="118" t="s">
        <v>100</v>
      </c>
      <c r="GQ25" s="118" t="s">
        <v>100</v>
      </c>
      <c r="GR25" s="118"/>
      <c r="GS25" s="118" t="s">
        <v>100</v>
      </c>
      <c r="GT25" s="117" t="s">
        <v>100</v>
      </c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</row>
    <row r="26" spans="1:216" ht="18" customHeight="1">
      <c r="A26" s="161" t="s">
        <v>227</v>
      </c>
      <c r="B26" s="162"/>
      <c r="C26" s="75" t="s">
        <v>158</v>
      </c>
      <c r="D26" s="76" t="s">
        <v>228</v>
      </c>
      <c r="E26" s="76" t="s">
        <v>231</v>
      </c>
      <c r="F26" s="79"/>
      <c r="G26" s="77"/>
      <c r="H26" s="116" t="s">
        <v>153</v>
      </c>
      <c r="I26" s="30" t="s">
        <v>22</v>
      </c>
      <c r="J26" s="104"/>
      <c r="K26" s="24">
        <f>COUNTIF(L26:AT26,"●")</f>
        <v>34</v>
      </c>
      <c r="L26" s="74" t="s">
        <v>100</v>
      </c>
      <c r="M26" s="74" t="s">
        <v>100</v>
      </c>
      <c r="N26" s="118" t="s">
        <v>100</v>
      </c>
      <c r="O26" s="118" t="s">
        <v>100</v>
      </c>
      <c r="P26" s="118" t="s">
        <v>100</v>
      </c>
      <c r="Q26" s="118" t="s">
        <v>100</v>
      </c>
      <c r="R26" s="118" t="s">
        <v>100</v>
      </c>
      <c r="S26" s="118" t="s">
        <v>100</v>
      </c>
      <c r="T26" s="118" t="s">
        <v>100</v>
      </c>
      <c r="U26" s="118" t="s">
        <v>100</v>
      </c>
      <c r="V26" s="118" t="s">
        <v>100</v>
      </c>
      <c r="W26" s="118" t="s">
        <v>100</v>
      </c>
      <c r="X26" s="118" t="s">
        <v>100</v>
      </c>
      <c r="Y26" s="118" t="s">
        <v>100</v>
      </c>
      <c r="Z26" s="118" t="s">
        <v>100</v>
      </c>
      <c r="AA26" s="118" t="s">
        <v>100</v>
      </c>
      <c r="AB26" s="118" t="s">
        <v>100</v>
      </c>
      <c r="AC26" s="118" t="s">
        <v>100</v>
      </c>
      <c r="AD26" s="118" t="s">
        <v>100</v>
      </c>
      <c r="AE26" s="118" t="s">
        <v>100</v>
      </c>
      <c r="AF26" s="118" t="s">
        <v>100</v>
      </c>
      <c r="AG26" s="118" t="s">
        <v>100</v>
      </c>
      <c r="AH26" s="118" t="s">
        <v>100</v>
      </c>
      <c r="AI26" s="118" t="s">
        <v>100</v>
      </c>
      <c r="AJ26" s="118" t="s">
        <v>100</v>
      </c>
      <c r="AK26" s="118" t="s">
        <v>100</v>
      </c>
      <c r="AL26" s="118" t="s">
        <v>100</v>
      </c>
      <c r="AM26" s="118" t="s">
        <v>100</v>
      </c>
      <c r="AN26" s="118" t="s">
        <v>100</v>
      </c>
      <c r="AO26" s="118" t="s">
        <v>100</v>
      </c>
      <c r="AP26" s="118"/>
      <c r="AQ26" s="118" t="s">
        <v>100</v>
      </c>
      <c r="AR26" s="118" t="s">
        <v>100</v>
      </c>
      <c r="AS26" s="118" t="s">
        <v>100</v>
      </c>
      <c r="AT26" s="118" t="s">
        <v>100</v>
      </c>
      <c r="AU26" s="116" t="s">
        <v>209</v>
      </c>
      <c r="AV26" s="30" t="s">
        <v>22</v>
      </c>
      <c r="AW26" s="104"/>
      <c r="AX26" s="24">
        <f>COUNTIF(AY26:CG26,"●")</f>
        <v>31</v>
      </c>
      <c r="AY26" s="18" t="s">
        <v>100</v>
      </c>
      <c r="AZ26" s="18" t="s">
        <v>100</v>
      </c>
      <c r="BA26" s="35" t="s">
        <v>100</v>
      </c>
      <c r="BB26" s="35"/>
      <c r="BC26" s="35" t="s">
        <v>100</v>
      </c>
      <c r="BD26" s="35"/>
      <c r="BE26" s="35" t="s">
        <v>100</v>
      </c>
      <c r="BF26" s="35" t="s">
        <v>100</v>
      </c>
      <c r="BG26" s="35"/>
      <c r="BH26" s="35"/>
      <c r="BI26" s="35" t="s">
        <v>100</v>
      </c>
      <c r="BJ26" s="35" t="s">
        <v>100</v>
      </c>
      <c r="BK26" s="35" t="s">
        <v>100</v>
      </c>
      <c r="BL26" s="35" t="s">
        <v>100</v>
      </c>
      <c r="BM26" s="35" t="s">
        <v>100</v>
      </c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35" t="s">
        <v>100</v>
      </c>
      <c r="BX26" s="35" t="s">
        <v>100</v>
      </c>
      <c r="BY26" s="35" t="s">
        <v>100</v>
      </c>
      <c r="BZ26" s="35" t="s">
        <v>100</v>
      </c>
      <c r="CA26" s="35" t="s">
        <v>100</v>
      </c>
      <c r="CB26" s="35" t="s">
        <v>100</v>
      </c>
      <c r="CC26" s="35" t="s">
        <v>100</v>
      </c>
      <c r="CD26" s="35" t="s">
        <v>100</v>
      </c>
      <c r="CE26" s="35" t="s">
        <v>100</v>
      </c>
      <c r="CF26" s="35" t="s">
        <v>100</v>
      </c>
      <c r="CG26" s="19" t="s">
        <v>100</v>
      </c>
      <c r="CH26" s="115" t="s">
        <v>55</v>
      </c>
      <c r="CI26" s="105" t="s">
        <v>21</v>
      </c>
      <c r="CJ26" s="104"/>
      <c r="CK26" s="24">
        <f t="shared" si="16"/>
        <v>33</v>
      </c>
      <c r="CL26" s="74" t="s">
        <v>148</v>
      </c>
      <c r="CM26" s="74" t="s">
        <v>148</v>
      </c>
      <c r="CN26" s="118" t="s">
        <v>100</v>
      </c>
      <c r="CO26" s="118" t="s">
        <v>100</v>
      </c>
      <c r="CP26" s="118" t="s">
        <v>100</v>
      </c>
      <c r="CQ26" s="118" t="s">
        <v>100</v>
      </c>
      <c r="CR26" s="118" t="s">
        <v>100</v>
      </c>
      <c r="CS26" s="118" t="s">
        <v>100</v>
      </c>
      <c r="CT26" s="118" t="s">
        <v>100</v>
      </c>
      <c r="CU26" s="118" t="s">
        <v>100</v>
      </c>
      <c r="CV26" s="118" t="s">
        <v>100</v>
      </c>
      <c r="CW26" s="118" t="s">
        <v>100</v>
      </c>
      <c r="CX26" s="118" t="s">
        <v>100</v>
      </c>
      <c r="CY26" s="118" t="s">
        <v>100</v>
      </c>
      <c r="CZ26" s="118" t="s">
        <v>100</v>
      </c>
      <c r="DA26" s="118" t="s">
        <v>100</v>
      </c>
      <c r="DB26" s="118"/>
      <c r="DC26" s="118" t="s">
        <v>100</v>
      </c>
      <c r="DD26" s="118" t="s">
        <v>100</v>
      </c>
      <c r="DE26" s="118"/>
      <c r="DF26" s="118" t="s">
        <v>100</v>
      </c>
      <c r="DG26" s="118" t="s">
        <v>100</v>
      </c>
      <c r="DH26" s="118" t="s">
        <v>100</v>
      </c>
      <c r="DI26" s="118" t="s">
        <v>100</v>
      </c>
      <c r="DJ26" s="118" t="s">
        <v>100</v>
      </c>
      <c r="DK26" s="118" t="s">
        <v>100</v>
      </c>
      <c r="DL26" s="118" t="s">
        <v>100</v>
      </c>
      <c r="DM26" s="118" t="s">
        <v>100</v>
      </c>
      <c r="DN26" s="118" t="s">
        <v>100</v>
      </c>
      <c r="DO26" s="118" t="s">
        <v>100</v>
      </c>
      <c r="DP26" s="118" t="s">
        <v>100</v>
      </c>
      <c r="DQ26" s="118" t="s">
        <v>100</v>
      </c>
      <c r="DR26" s="118" t="s">
        <v>100</v>
      </c>
      <c r="DS26" s="118" t="s">
        <v>100</v>
      </c>
      <c r="DT26" s="118" t="s">
        <v>100</v>
      </c>
      <c r="DU26" s="116" t="s">
        <v>95</v>
      </c>
      <c r="DV26" s="105" t="s">
        <v>21</v>
      </c>
      <c r="DW26" s="104"/>
      <c r="DX26" s="24">
        <f>COUNTIF(DY26:FG26,"●")</f>
        <v>19</v>
      </c>
      <c r="DY26" s="18"/>
      <c r="DZ26" s="74" t="s">
        <v>148</v>
      </c>
      <c r="EA26" s="118"/>
      <c r="EB26" s="118"/>
      <c r="EC26" s="118"/>
      <c r="ED26" s="118" t="s">
        <v>100</v>
      </c>
      <c r="EE26" s="118" t="s">
        <v>100</v>
      </c>
      <c r="EF26" s="118" t="s">
        <v>100</v>
      </c>
      <c r="EG26" s="118" t="s">
        <v>100</v>
      </c>
      <c r="EH26" s="118" t="s">
        <v>100</v>
      </c>
      <c r="EI26" s="118" t="s">
        <v>100</v>
      </c>
      <c r="EJ26" s="118" t="s">
        <v>100</v>
      </c>
      <c r="EK26" s="118"/>
      <c r="EL26" s="118" t="s">
        <v>100</v>
      </c>
      <c r="EM26" s="118" t="s">
        <v>100</v>
      </c>
      <c r="EN26" s="118" t="s">
        <v>100</v>
      </c>
      <c r="EO26" s="118"/>
      <c r="EP26" s="118"/>
      <c r="EQ26" s="118">
        <v>4</v>
      </c>
      <c r="ER26" s="118" t="s">
        <v>100</v>
      </c>
      <c r="ES26" s="118" t="s">
        <v>100</v>
      </c>
      <c r="ET26" s="118" t="s">
        <v>100</v>
      </c>
      <c r="EU26" s="118"/>
      <c r="EV26" s="118" t="s">
        <v>100</v>
      </c>
      <c r="EW26" s="118" t="s">
        <v>100</v>
      </c>
      <c r="EX26" s="118"/>
      <c r="EY26" s="118"/>
      <c r="EZ26" s="118"/>
      <c r="FA26" s="118" t="s">
        <v>100</v>
      </c>
      <c r="FB26" s="118" t="s">
        <v>100</v>
      </c>
      <c r="FC26" s="118"/>
      <c r="FD26" s="118"/>
      <c r="FE26" s="118" t="s">
        <v>100</v>
      </c>
      <c r="FF26" s="118"/>
      <c r="FG26" s="117"/>
      <c r="FH26" s="116" t="s">
        <v>97</v>
      </c>
      <c r="FI26" s="105" t="s">
        <v>21</v>
      </c>
      <c r="FJ26" s="104"/>
      <c r="FK26" s="24">
        <f t="shared" si="17"/>
        <v>29</v>
      </c>
      <c r="FL26" s="74" t="s">
        <v>148</v>
      </c>
      <c r="FM26" s="74" t="s">
        <v>148</v>
      </c>
      <c r="FN26" s="118" t="s">
        <v>100</v>
      </c>
      <c r="FO26" s="118"/>
      <c r="FP26" s="118" t="s">
        <v>100</v>
      </c>
      <c r="FQ26" s="118" t="s">
        <v>100</v>
      </c>
      <c r="FR26" s="118" t="s">
        <v>100</v>
      </c>
      <c r="FS26" s="118"/>
      <c r="FT26" s="118" t="s">
        <v>100</v>
      </c>
      <c r="FU26" s="118" t="s">
        <v>100</v>
      </c>
      <c r="FV26" s="118" t="s">
        <v>100</v>
      </c>
      <c r="FW26" s="118" t="s">
        <v>100</v>
      </c>
      <c r="FX26" s="118" t="s">
        <v>100</v>
      </c>
      <c r="FY26" s="118" t="s">
        <v>100</v>
      </c>
      <c r="FZ26" s="118" t="s">
        <v>100</v>
      </c>
      <c r="GA26" s="118" t="s">
        <v>100</v>
      </c>
      <c r="GB26" s="118" t="s">
        <v>100</v>
      </c>
      <c r="GC26" s="118" t="s">
        <v>100</v>
      </c>
      <c r="GD26" s="118" t="s">
        <v>100</v>
      </c>
      <c r="GE26" s="118" t="s">
        <v>100</v>
      </c>
      <c r="GF26" s="118" t="s">
        <v>100</v>
      </c>
      <c r="GG26" s="118" t="s">
        <v>100</v>
      </c>
      <c r="GH26" s="118" t="s">
        <v>100</v>
      </c>
      <c r="GI26" s="118" t="s">
        <v>100</v>
      </c>
      <c r="GJ26" s="118" t="s">
        <v>100</v>
      </c>
      <c r="GK26" s="118" t="s">
        <v>100</v>
      </c>
      <c r="GL26" s="118" t="s">
        <v>100</v>
      </c>
      <c r="GM26" s="118"/>
      <c r="GN26" s="118" t="s">
        <v>100</v>
      </c>
      <c r="GO26" s="118" t="s">
        <v>100</v>
      </c>
      <c r="GP26" s="118"/>
      <c r="GQ26" s="118" t="s">
        <v>100</v>
      </c>
      <c r="GR26" s="118"/>
      <c r="GS26" s="118" t="s">
        <v>100</v>
      </c>
      <c r="GT26" s="117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</row>
    <row r="27" spans="1:216" ht="18" customHeight="1">
      <c r="A27" s="161" t="s">
        <v>232</v>
      </c>
      <c r="B27" s="162"/>
      <c r="C27" s="75" t="s">
        <v>158</v>
      </c>
      <c r="D27" s="76" t="s">
        <v>231</v>
      </c>
      <c r="E27" s="76"/>
      <c r="F27" s="32"/>
      <c r="G27" s="135"/>
      <c r="H27" s="116" t="s">
        <v>154</v>
      </c>
      <c r="I27" s="30" t="s">
        <v>22</v>
      </c>
      <c r="J27" s="104"/>
      <c r="K27" s="24">
        <f>COUNTIF(L27:AT27,"●")</f>
        <v>32</v>
      </c>
      <c r="L27" s="74" t="s">
        <v>100</v>
      </c>
      <c r="M27" s="74" t="s">
        <v>100</v>
      </c>
      <c r="N27" s="118" t="s">
        <v>100</v>
      </c>
      <c r="O27" s="118" t="s">
        <v>100</v>
      </c>
      <c r="P27" s="118" t="s">
        <v>100</v>
      </c>
      <c r="Q27" s="118" t="s">
        <v>100</v>
      </c>
      <c r="R27" s="118" t="s">
        <v>100</v>
      </c>
      <c r="S27" s="118" t="s">
        <v>100</v>
      </c>
      <c r="T27" s="118" t="s">
        <v>100</v>
      </c>
      <c r="U27" s="118" t="s">
        <v>100</v>
      </c>
      <c r="V27" s="118" t="s">
        <v>100</v>
      </c>
      <c r="W27" s="118" t="s">
        <v>100</v>
      </c>
      <c r="X27" s="118" t="s">
        <v>100</v>
      </c>
      <c r="Y27" s="118" t="s">
        <v>100</v>
      </c>
      <c r="Z27" s="118" t="s">
        <v>100</v>
      </c>
      <c r="AA27" s="118" t="s">
        <v>100</v>
      </c>
      <c r="AB27" s="118" t="s">
        <v>100</v>
      </c>
      <c r="AC27" s="118" t="s">
        <v>100</v>
      </c>
      <c r="AD27" s="118" t="s">
        <v>100</v>
      </c>
      <c r="AE27" s="118" t="s">
        <v>100</v>
      </c>
      <c r="AF27" s="118" t="s">
        <v>100</v>
      </c>
      <c r="AG27" s="118" t="s">
        <v>100</v>
      </c>
      <c r="AH27" s="118" t="s">
        <v>100</v>
      </c>
      <c r="AI27" s="118" t="s">
        <v>100</v>
      </c>
      <c r="AJ27" s="118"/>
      <c r="AK27" s="118" t="s">
        <v>100</v>
      </c>
      <c r="AL27" s="118" t="s">
        <v>100</v>
      </c>
      <c r="AM27" s="118" t="s">
        <v>100</v>
      </c>
      <c r="AN27" s="118" t="s">
        <v>100</v>
      </c>
      <c r="AO27" s="118" t="s">
        <v>100</v>
      </c>
      <c r="AP27" s="118"/>
      <c r="AQ27" s="118" t="s">
        <v>100</v>
      </c>
      <c r="AR27" s="118" t="s">
        <v>100</v>
      </c>
      <c r="AS27" s="118"/>
      <c r="AT27" s="118" t="s">
        <v>100</v>
      </c>
      <c r="AU27" s="116" t="s">
        <v>210</v>
      </c>
      <c r="AV27" s="30" t="s">
        <v>22</v>
      </c>
      <c r="AW27" s="104"/>
      <c r="AX27" s="24">
        <f>COUNTIF(AY27:CG27,"●")</f>
        <v>32</v>
      </c>
      <c r="AY27" s="74" t="s">
        <v>100</v>
      </c>
      <c r="AZ27" s="74" t="s">
        <v>100</v>
      </c>
      <c r="BA27" s="118" t="s">
        <v>100</v>
      </c>
      <c r="BB27" s="118"/>
      <c r="BC27" s="118" t="s">
        <v>100</v>
      </c>
      <c r="BD27" s="118" t="s">
        <v>100</v>
      </c>
      <c r="BE27" s="118" t="s">
        <v>100</v>
      </c>
      <c r="BF27" s="118" t="s">
        <v>100</v>
      </c>
      <c r="BG27" s="118" t="s">
        <v>100</v>
      </c>
      <c r="BH27" s="118" t="s">
        <v>100</v>
      </c>
      <c r="BI27" s="118" t="s">
        <v>100</v>
      </c>
      <c r="BJ27" s="118" t="s">
        <v>100</v>
      </c>
      <c r="BK27" s="118" t="s">
        <v>100</v>
      </c>
      <c r="BL27" s="118" t="s">
        <v>100</v>
      </c>
      <c r="BM27" s="118" t="s">
        <v>100</v>
      </c>
      <c r="BN27" s="118" t="s">
        <v>100</v>
      </c>
      <c r="BO27" s="118" t="s">
        <v>100</v>
      </c>
      <c r="BP27" s="118" t="s">
        <v>100</v>
      </c>
      <c r="BQ27" s="118" t="s">
        <v>100</v>
      </c>
      <c r="BR27" s="118" t="s">
        <v>100</v>
      </c>
      <c r="BS27" s="118" t="s">
        <v>100</v>
      </c>
      <c r="BT27" s="118" t="s">
        <v>100</v>
      </c>
      <c r="BU27" s="118" t="s">
        <v>100</v>
      </c>
      <c r="BV27" s="118" t="s">
        <v>100</v>
      </c>
      <c r="BW27" s="118"/>
      <c r="BX27" s="118" t="s">
        <v>100</v>
      </c>
      <c r="BY27" s="118" t="s">
        <v>100</v>
      </c>
      <c r="BZ27" s="118" t="s">
        <v>100</v>
      </c>
      <c r="CA27" s="118" t="s">
        <v>100</v>
      </c>
      <c r="CB27" s="118" t="s">
        <v>100</v>
      </c>
      <c r="CC27" s="118" t="s">
        <v>100</v>
      </c>
      <c r="CD27" s="118" t="s">
        <v>100</v>
      </c>
      <c r="CE27" s="118" t="s">
        <v>100</v>
      </c>
      <c r="CF27" s="118" t="s">
        <v>100</v>
      </c>
      <c r="CG27" s="19"/>
      <c r="CH27" s="115" t="s">
        <v>94</v>
      </c>
      <c r="CI27" s="105" t="s">
        <v>21</v>
      </c>
      <c r="CJ27" s="104"/>
      <c r="CK27" s="24">
        <f t="shared" si="16"/>
        <v>0</v>
      </c>
      <c r="CL27" s="18"/>
      <c r="CM27" s="18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118"/>
      <c r="DU27" s="116" t="s">
        <v>222</v>
      </c>
      <c r="DV27" s="105" t="s">
        <v>21</v>
      </c>
      <c r="DW27" s="104"/>
      <c r="DX27" s="24">
        <f>COUNTIF(DY27:FG27,"●")</f>
        <v>1</v>
      </c>
      <c r="DY27" s="74"/>
      <c r="DZ27" s="74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 t="s">
        <v>100</v>
      </c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7"/>
      <c r="FH27" s="116" t="s">
        <v>54</v>
      </c>
      <c r="FI27" s="105" t="s">
        <v>21</v>
      </c>
      <c r="FJ27" s="104"/>
      <c r="FK27" s="24">
        <f t="shared" si="17"/>
        <v>17</v>
      </c>
      <c r="FL27" s="74" t="s">
        <v>148</v>
      </c>
      <c r="FM27" s="74"/>
      <c r="FN27" s="118"/>
      <c r="FO27" s="118"/>
      <c r="FP27" s="118" t="s">
        <v>100</v>
      </c>
      <c r="FQ27" s="118"/>
      <c r="FR27" s="118" t="s">
        <v>100</v>
      </c>
      <c r="FS27" s="118" t="s">
        <v>100</v>
      </c>
      <c r="FT27" s="118" t="s">
        <v>100</v>
      </c>
      <c r="FU27" s="118" t="s">
        <v>100</v>
      </c>
      <c r="FV27" s="118" t="s">
        <v>100</v>
      </c>
      <c r="FW27" s="118" t="s">
        <v>100</v>
      </c>
      <c r="FX27" s="118" t="s">
        <v>100</v>
      </c>
      <c r="FY27" s="118" t="s">
        <v>100</v>
      </c>
      <c r="FZ27" s="118" t="s">
        <v>100</v>
      </c>
      <c r="GA27" s="118"/>
      <c r="GB27" s="118"/>
      <c r="GC27" s="118" t="s">
        <v>100</v>
      </c>
      <c r="GD27" s="118"/>
      <c r="GE27" s="118" t="s">
        <v>100</v>
      </c>
      <c r="GF27" s="118"/>
      <c r="GG27" s="118" t="s">
        <v>100</v>
      </c>
      <c r="GH27" s="118" t="s">
        <v>100</v>
      </c>
      <c r="GI27" s="118"/>
      <c r="GJ27" s="118"/>
      <c r="GK27" s="118" t="s">
        <v>100</v>
      </c>
      <c r="GL27" s="118" t="s">
        <v>100</v>
      </c>
      <c r="GM27" s="118"/>
      <c r="GN27" s="118"/>
      <c r="GO27" s="118"/>
      <c r="GP27" s="118"/>
      <c r="GQ27" s="118"/>
      <c r="GR27" s="118"/>
      <c r="GS27" s="118"/>
      <c r="GT27" s="117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</row>
    <row r="28" spans="1:216" ht="18" customHeight="1">
      <c r="A28" s="161" t="s">
        <v>233</v>
      </c>
      <c r="B28" s="162"/>
      <c r="C28" s="75" t="s">
        <v>158</v>
      </c>
      <c r="D28" s="76" t="s">
        <v>231</v>
      </c>
      <c r="E28" s="76"/>
      <c r="F28" s="79"/>
      <c r="G28" s="77"/>
      <c r="H28" s="116" t="s">
        <v>155</v>
      </c>
      <c r="I28" s="30" t="s">
        <v>22</v>
      </c>
      <c r="J28" s="104"/>
      <c r="K28" s="24">
        <f>COUNTIF(L28:AT28,"●")</f>
        <v>11</v>
      </c>
      <c r="L28" s="74"/>
      <c r="M28" s="74" t="s">
        <v>100</v>
      </c>
      <c r="N28" s="118"/>
      <c r="O28" s="118" t="s">
        <v>100</v>
      </c>
      <c r="P28" s="118" t="s">
        <v>100</v>
      </c>
      <c r="Q28" s="118"/>
      <c r="R28" s="118" t="s">
        <v>100</v>
      </c>
      <c r="S28" s="118" t="s">
        <v>100</v>
      </c>
      <c r="T28" s="118" t="s">
        <v>100</v>
      </c>
      <c r="U28" s="118" t="s">
        <v>100</v>
      </c>
      <c r="V28" s="118" t="s">
        <v>100</v>
      </c>
      <c r="W28" s="118"/>
      <c r="X28" s="118" t="s">
        <v>100</v>
      </c>
      <c r="Y28" s="118"/>
      <c r="Z28" s="118"/>
      <c r="AA28" s="118"/>
      <c r="AB28" s="118"/>
      <c r="AC28" s="118"/>
      <c r="AD28" s="118"/>
      <c r="AE28" s="118"/>
      <c r="AF28" s="118"/>
      <c r="AG28" s="118"/>
      <c r="AH28" s="118" t="s">
        <v>100</v>
      </c>
      <c r="AI28" s="118"/>
      <c r="AJ28" s="118"/>
      <c r="AK28" s="118"/>
      <c r="AL28" s="118"/>
      <c r="AM28" s="118"/>
      <c r="AN28" s="118"/>
      <c r="AO28" s="118"/>
      <c r="AP28" s="118"/>
      <c r="AQ28" s="118"/>
      <c r="AR28" s="118" t="s">
        <v>100</v>
      </c>
      <c r="AS28" s="118"/>
      <c r="AT28" s="118"/>
      <c r="AU28" s="116"/>
      <c r="AV28" s="2"/>
      <c r="AW28" s="104"/>
      <c r="AX28" s="24"/>
      <c r="AY28" s="74"/>
      <c r="AZ28" s="74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7"/>
      <c r="CH28" s="115" t="s">
        <v>51</v>
      </c>
      <c r="CI28" s="105" t="s">
        <v>21</v>
      </c>
      <c r="CJ28" s="104"/>
      <c r="CK28" s="24">
        <f t="shared" si="16"/>
        <v>31</v>
      </c>
      <c r="CL28" s="74" t="s">
        <v>148</v>
      </c>
      <c r="CM28" s="74" t="s">
        <v>148</v>
      </c>
      <c r="CN28" s="118" t="s">
        <v>100</v>
      </c>
      <c r="CO28" s="118" t="s">
        <v>100</v>
      </c>
      <c r="CP28" s="118" t="s">
        <v>100</v>
      </c>
      <c r="CQ28" s="118" t="s">
        <v>100</v>
      </c>
      <c r="CR28" s="118" t="s">
        <v>100</v>
      </c>
      <c r="CS28" s="118" t="s">
        <v>100</v>
      </c>
      <c r="CT28" s="118" t="s">
        <v>100</v>
      </c>
      <c r="CU28" s="118" t="s">
        <v>100</v>
      </c>
      <c r="CV28" s="118" t="s">
        <v>100</v>
      </c>
      <c r="CW28" s="118"/>
      <c r="CX28" s="118" t="s">
        <v>100</v>
      </c>
      <c r="CY28" s="118" t="s">
        <v>100</v>
      </c>
      <c r="CZ28" s="118" t="s">
        <v>100</v>
      </c>
      <c r="DA28" s="118" t="s">
        <v>100</v>
      </c>
      <c r="DB28" s="118" t="s">
        <v>100</v>
      </c>
      <c r="DC28" s="118" t="s">
        <v>100</v>
      </c>
      <c r="DD28" s="118"/>
      <c r="DE28" s="118" t="s">
        <v>100</v>
      </c>
      <c r="DF28" s="118" t="s">
        <v>100</v>
      </c>
      <c r="DG28" s="118" t="s">
        <v>100</v>
      </c>
      <c r="DH28" s="118" t="s">
        <v>100</v>
      </c>
      <c r="DI28" s="118" t="s">
        <v>100</v>
      </c>
      <c r="DJ28" s="118"/>
      <c r="DK28" s="118" t="s">
        <v>100</v>
      </c>
      <c r="DL28" s="118" t="s">
        <v>100</v>
      </c>
      <c r="DM28" s="118" t="s">
        <v>100</v>
      </c>
      <c r="DN28" s="118" t="s">
        <v>100</v>
      </c>
      <c r="DO28" s="118" t="s">
        <v>100</v>
      </c>
      <c r="DP28" s="118" t="s">
        <v>100</v>
      </c>
      <c r="DQ28" s="118" t="s">
        <v>100</v>
      </c>
      <c r="DR28" s="118" t="s">
        <v>100</v>
      </c>
      <c r="DS28" s="118"/>
      <c r="DT28" s="118" t="s">
        <v>100</v>
      </c>
      <c r="DU28" s="116"/>
      <c r="DV28" s="105"/>
      <c r="DW28" s="104"/>
      <c r="DX28" s="24"/>
      <c r="DY28" s="74"/>
      <c r="DZ28" s="74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7"/>
      <c r="FH28" s="116" t="s">
        <v>33</v>
      </c>
      <c r="FI28" s="105" t="s">
        <v>21</v>
      </c>
      <c r="FJ28" s="104"/>
      <c r="FK28" s="24">
        <f t="shared" si="17"/>
        <v>23</v>
      </c>
      <c r="FL28" s="74" t="s">
        <v>148</v>
      </c>
      <c r="FM28" s="74" t="s">
        <v>148</v>
      </c>
      <c r="FN28" s="118" t="s">
        <v>100</v>
      </c>
      <c r="FO28" s="118"/>
      <c r="FP28" s="118" t="s">
        <v>100</v>
      </c>
      <c r="FQ28" s="118" t="s">
        <v>100</v>
      </c>
      <c r="FR28" s="118" t="s">
        <v>100</v>
      </c>
      <c r="FS28" s="118" t="s">
        <v>100</v>
      </c>
      <c r="FT28" s="118" t="s">
        <v>100</v>
      </c>
      <c r="FU28" s="118" t="s">
        <v>100</v>
      </c>
      <c r="FV28" s="118" t="s">
        <v>100</v>
      </c>
      <c r="FW28" s="118" t="s">
        <v>100</v>
      </c>
      <c r="FX28" s="118" t="s">
        <v>100</v>
      </c>
      <c r="FY28" s="118" t="s">
        <v>100</v>
      </c>
      <c r="FZ28" s="118" t="s">
        <v>100</v>
      </c>
      <c r="GA28" s="118" t="s">
        <v>100</v>
      </c>
      <c r="GB28" s="118"/>
      <c r="GC28" s="118" t="s">
        <v>100</v>
      </c>
      <c r="GD28" s="118" t="s">
        <v>100</v>
      </c>
      <c r="GE28" s="118" t="s">
        <v>100</v>
      </c>
      <c r="GF28" s="118" t="s">
        <v>100</v>
      </c>
      <c r="GG28" s="118"/>
      <c r="GH28" s="118" t="s">
        <v>100</v>
      </c>
      <c r="GI28" s="118" t="s">
        <v>100</v>
      </c>
      <c r="GJ28" s="118" t="s">
        <v>100</v>
      </c>
      <c r="GK28" s="118" t="s">
        <v>100</v>
      </c>
      <c r="GL28" s="118"/>
      <c r="GM28" s="118"/>
      <c r="GN28" s="118"/>
      <c r="GO28" s="118"/>
      <c r="GP28" s="118"/>
      <c r="GQ28" s="118"/>
      <c r="GR28" s="118"/>
      <c r="GS28" s="118"/>
      <c r="GT28" s="117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</row>
    <row r="29" spans="1:216" ht="18" customHeight="1">
      <c r="A29" s="161" t="s">
        <v>234</v>
      </c>
      <c r="B29" s="162"/>
      <c r="C29" s="78">
        <v>2</v>
      </c>
      <c r="D29" s="76" t="s">
        <v>235</v>
      </c>
      <c r="E29" s="76" t="s">
        <v>236</v>
      </c>
      <c r="F29" s="76" t="s">
        <v>237</v>
      </c>
      <c r="G29" s="77"/>
      <c r="H29" s="116"/>
      <c r="I29" s="2"/>
      <c r="J29" s="106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116"/>
      <c r="AV29" s="2"/>
      <c r="AW29" s="106"/>
      <c r="AX29" s="24"/>
      <c r="AY29" s="18"/>
      <c r="AZ29" s="18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19"/>
      <c r="CH29" s="115" t="s">
        <v>161</v>
      </c>
      <c r="CI29" s="105" t="s">
        <v>21</v>
      </c>
      <c r="CJ29" s="104"/>
      <c r="CK29" s="24">
        <f t="shared" si="16"/>
        <v>10</v>
      </c>
      <c r="CL29" s="18"/>
      <c r="CM29" s="118" t="s">
        <v>100</v>
      </c>
      <c r="CN29" s="118" t="s">
        <v>100</v>
      </c>
      <c r="CO29" s="118"/>
      <c r="CP29" s="118" t="s">
        <v>100</v>
      </c>
      <c r="CQ29" s="118" t="s">
        <v>100</v>
      </c>
      <c r="CR29" s="118" t="s">
        <v>100</v>
      </c>
      <c r="CS29" s="118" t="s">
        <v>100</v>
      </c>
      <c r="CT29" s="118"/>
      <c r="CU29" s="118" t="s">
        <v>100</v>
      </c>
      <c r="CV29" s="118"/>
      <c r="CW29" s="118"/>
      <c r="CX29" s="118"/>
      <c r="CY29" s="118"/>
      <c r="CZ29" s="118" t="s">
        <v>100</v>
      </c>
      <c r="DA29" s="118"/>
      <c r="DB29" s="118"/>
      <c r="DC29" s="118"/>
      <c r="DD29" s="118"/>
      <c r="DE29" s="118" t="s">
        <v>100</v>
      </c>
      <c r="DF29" s="118" t="s">
        <v>100</v>
      </c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45"/>
      <c r="DV29" s="105"/>
      <c r="DW29" s="104"/>
      <c r="DX29" s="24"/>
      <c r="DY29" s="18"/>
      <c r="DZ29" s="18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19"/>
      <c r="FH29" s="116" t="s">
        <v>241</v>
      </c>
      <c r="FI29" s="105" t="s">
        <v>21</v>
      </c>
      <c r="FJ29" s="104"/>
      <c r="FK29" s="24">
        <f t="shared" si="17"/>
        <v>5</v>
      </c>
      <c r="FL29" s="74"/>
      <c r="FM29" s="74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 t="s">
        <v>100</v>
      </c>
      <c r="GQ29" s="118" t="s">
        <v>100</v>
      </c>
      <c r="GR29" s="118" t="s">
        <v>100</v>
      </c>
      <c r="GS29" s="118" t="s">
        <v>100</v>
      </c>
      <c r="GT29" s="117" t="s">
        <v>100</v>
      </c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</row>
    <row r="30" spans="1:217" ht="18" customHeight="1">
      <c r="A30" s="161" t="s">
        <v>238</v>
      </c>
      <c r="B30" s="162"/>
      <c r="C30" s="78">
        <v>2</v>
      </c>
      <c r="D30" s="76" t="s">
        <v>239</v>
      </c>
      <c r="E30" s="79"/>
      <c r="F30" s="79"/>
      <c r="G30" s="77"/>
      <c r="H30" s="43"/>
      <c r="I30" s="2"/>
      <c r="J30" s="106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43"/>
      <c r="AV30" s="2"/>
      <c r="AW30" s="106"/>
      <c r="AX30" s="24"/>
      <c r="AY30" s="18"/>
      <c r="AZ30" s="18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19"/>
      <c r="CH30" s="115" t="s">
        <v>208</v>
      </c>
      <c r="CI30" s="105" t="s">
        <v>22</v>
      </c>
      <c r="CJ30" s="104"/>
      <c r="CK30" s="24">
        <f t="shared" si="16"/>
        <v>32</v>
      </c>
      <c r="CL30" s="18" t="s">
        <v>100</v>
      </c>
      <c r="CM30" s="18" t="s">
        <v>100</v>
      </c>
      <c r="CN30" s="35" t="s">
        <v>100</v>
      </c>
      <c r="CO30" s="35"/>
      <c r="CP30" s="35"/>
      <c r="CQ30" s="35"/>
      <c r="CR30" s="35" t="s">
        <v>100</v>
      </c>
      <c r="CS30" s="35" t="s">
        <v>100</v>
      </c>
      <c r="CT30" s="35" t="s">
        <v>100</v>
      </c>
      <c r="CU30" s="35" t="s">
        <v>100</v>
      </c>
      <c r="CV30" s="35" t="s">
        <v>100</v>
      </c>
      <c r="CW30" s="35" t="s">
        <v>100</v>
      </c>
      <c r="CX30" s="35" t="s">
        <v>100</v>
      </c>
      <c r="CY30" s="35" t="s">
        <v>100</v>
      </c>
      <c r="CZ30" s="35" t="s">
        <v>100</v>
      </c>
      <c r="DA30" s="35" t="s">
        <v>100</v>
      </c>
      <c r="DB30" s="35" t="s">
        <v>100</v>
      </c>
      <c r="DC30" s="35" t="s">
        <v>100</v>
      </c>
      <c r="DD30" s="35" t="s">
        <v>100</v>
      </c>
      <c r="DE30" s="35" t="s">
        <v>100</v>
      </c>
      <c r="DF30" s="35" t="s">
        <v>100</v>
      </c>
      <c r="DG30" s="35" t="s">
        <v>100</v>
      </c>
      <c r="DH30" s="35" t="s">
        <v>100</v>
      </c>
      <c r="DI30" s="35" t="s">
        <v>100</v>
      </c>
      <c r="DJ30" s="35" t="s">
        <v>100</v>
      </c>
      <c r="DK30" s="35" t="s">
        <v>100</v>
      </c>
      <c r="DL30" s="35" t="s">
        <v>100</v>
      </c>
      <c r="DM30" s="35" t="s">
        <v>100</v>
      </c>
      <c r="DN30" s="35" t="s">
        <v>100</v>
      </c>
      <c r="DO30" s="35" t="s">
        <v>100</v>
      </c>
      <c r="DP30" s="35" t="s">
        <v>100</v>
      </c>
      <c r="DQ30" s="35" t="s">
        <v>100</v>
      </c>
      <c r="DR30" s="35" t="s">
        <v>100</v>
      </c>
      <c r="DS30" s="35" t="s">
        <v>100</v>
      </c>
      <c r="DT30" s="118" t="s">
        <v>100</v>
      </c>
      <c r="DU30" s="145"/>
      <c r="DV30" s="105"/>
      <c r="DW30" s="104"/>
      <c r="DX30" s="24"/>
      <c r="DY30" s="18"/>
      <c r="DZ30" s="18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19"/>
      <c r="FH30" s="116"/>
      <c r="FI30" s="105"/>
      <c r="FJ30" s="104"/>
      <c r="FK30" s="24"/>
      <c r="FL30" s="74"/>
      <c r="FM30" s="74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7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</row>
    <row r="31" spans="1:217" ht="18" customHeight="1" thickBot="1">
      <c r="A31" s="159" t="s">
        <v>242</v>
      </c>
      <c r="B31" s="160"/>
      <c r="C31" s="81">
        <v>1</v>
      </c>
      <c r="D31" s="82">
        <v>41147</v>
      </c>
      <c r="E31" s="82"/>
      <c r="F31" s="83"/>
      <c r="G31" s="84"/>
      <c r="H31" s="72"/>
      <c r="I31" s="33"/>
      <c r="J31" s="107"/>
      <c r="K31" s="21"/>
      <c r="L31" s="21"/>
      <c r="M31" s="21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72"/>
      <c r="AV31" s="33"/>
      <c r="AW31" s="107"/>
      <c r="AX31" s="34"/>
      <c r="AY31" s="21"/>
      <c r="AZ31" s="21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20"/>
      <c r="CH31" s="142" t="s">
        <v>221</v>
      </c>
      <c r="CI31" s="33" t="s">
        <v>22</v>
      </c>
      <c r="CJ31" s="107"/>
      <c r="CK31" s="34">
        <f t="shared" si="16"/>
        <v>5</v>
      </c>
      <c r="CL31" s="21"/>
      <c r="CM31" s="21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 t="s">
        <v>100</v>
      </c>
      <c r="CX31" s="119" t="s">
        <v>100</v>
      </c>
      <c r="CY31" s="119"/>
      <c r="CZ31" s="119"/>
      <c r="DA31" s="119" t="s">
        <v>100</v>
      </c>
      <c r="DB31" s="119" t="s">
        <v>100</v>
      </c>
      <c r="DC31" s="119"/>
      <c r="DD31" s="119"/>
      <c r="DE31" s="119"/>
      <c r="DF31" s="119"/>
      <c r="DG31" s="119"/>
      <c r="DH31" s="119" t="s">
        <v>100</v>
      </c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44"/>
      <c r="DU31" s="146"/>
      <c r="DV31" s="108"/>
      <c r="DW31" s="109"/>
      <c r="DX31" s="34"/>
      <c r="DY31" s="21"/>
      <c r="DZ31" s="21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20"/>
      <c r="FH31" s="72"/>
      <c r="FI31" s="33"/>
      <c r="FJ31" s="107"/>
      <c r="FK31" s="34"/>
      <c r="FL31" s="21"/>
      <c r="FM31" s="21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20"/>
      <c r="GU31" s="66"/>
      <c r="GV31" s="67"/>
      <c r="GW31" s="110"/>
      <c r="GX31" s="68"/>
      <c r="GY31" s="69"/>
      <c r="GZ31" s="69"/>
      <c r="HA31" s="69"/>
      <c r="HB31" s="66"/>
      <c r="HC31" s="67"/>
      <c r="HD31" s="110"/>
      <c r="HE31" s="70"/>
      <c r="HF31" s="69"/>
      <c r="HG31" s="69"/>
      <c r="HH31" s="69"/>
      <c r="HI31" s="65"/>
    </row>
    <row r="32" spans="203:217" ht="18" customHeight="1">
      <c r="GU32" s="71"/>
      <c r="GV32" s="71"/>
      <c r="GW32" s="71"/>
      <c r="GX32" s="71">
        <v>0</v>
      </c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65"/>
    </row>
    <row r="33" spans="89:206" ht="18" customHeight="1">
      <c r="CK33" s="29">
        <v>0</v>
      </c>
      <c r="GX33" s="29">
        <v>0</v>
      </c>
    </row>
    <row r="34" spans="89:206" ht="18" customHeight="1">
      <c r="CK34" s="29">
        <v>0</v>
      </c>
      <c r="GX34" s="29">
        <v>0</v>
      </c>
    </row>
    <row r="35" spans="3:216" ht="18" customHeight="1">
      <c r="C35" s="29"/>
      <c r="D35" s="29"/>
      <c r="E35" s="29"/>
      <c r="F35" s="29"/>
      <c r="G35" s="29"/>
      <c r="GY35" s="12"/>
      <c r="GZ35" s="12"/>
      <c r="HA35" s="12"/>
      <c r="HB35" s="12"/>
      <c r="HC35" s="12"/>
      <c r="HD35" s="12"/>
      <c r="HE35" s="12"/>
      <c r="HF35" s="12"/>
      <c r="HG35" s="12"/>
      <c r="HH35" s="12"/>
    </row>
    <row r="36" spans="3:216" ht="18" customHeight="1">
      <c r="C36" s="29"/>
      <c r="D36" s="29"/>
      <c r="E36" s="29"/>
      <c r="F36" s="29"/>
      <c r="G36" s="29"/>
      <c r="GY36" s="12"/>
      <c r="GZ36" s="12"/>
      <c r="HA36" s="12"/>
      <c r="HB36" s="12"/>
      <c r="HC36" s="12"/>
      <c r="HD36" s="12"/>
      <c r="HE36" s="12"/>
      <c r="HF36" s="12"/>
      <c r="HG36" s="12"/>
      <c r="HH36" s="12"/>
    </row>
    <row r="37" spans="3:216" ht="18" customHeight="1">
      <c r="C37" s="29"/>
      <c r="D37" s="29"/>
      <c r="E37" s="29"/>
      <c r="F37" s="29"/>
      <c r="G37" s="29"/>
      <c r="GY37" s="12"/>
      <c r="GZ37" s="12"/>
      <c r="HA37" s="12"/>
      <c r="HB37" s="12"/>
      <c r="HC37" s="12"/>
      <c r="HD37" s="12"/>
      <c r="HE37" s="12"/>
      <c r="HF37" s="12"/>
      <c r="HG37" s="12"/>
      <c r="HH37" s="12"/>
    </row>
    <row r="38" spans="3:216" ht="18" customHeight="1">
      <c r="C38" s="29"/>
      <c r="D38" s="29"/>
      <c r="E38" s="29"/>
      <c r="F38" s="29"/>
      <c r="G38" s="29"/>
      <c r="GY38" s="12"/>
      <c r="GZ38" s="12"/>
      <c r="HA38" s="12"/>
      <c r="HB38" s="12"/>
      <c r="HC38" s="12"/>
      <c r="HD38" s="12"/>
      <c r="HE38" s="12"/>
      <c r="HF38" s="12"/>
      <c r="HG38" s="12"/>
      <c r="HH38" s="12"/>
    </row>
    <row r="39" spans="3:216" ht="18" customHeight="1">
      <c r="C39" s="29"/>
      <c r="D39" s="29"/>
      <c r="E39" s="29"/>
      <c r="F39" s="29"/>
      <c r="G39" s="29"/>
      <c r="GY39" s="12"/>
      <c r="GZ39" s="12"/>
      <c r="HA39" s="12"/>
      <c r="HB39" s="12"/>
      <c r="HC39" s="12"/>
      <c r="HD39" s="12"/>
      <c r="HE39" s="12"/>
      <c r="HF39" s="12"/>
      <c r="HG39" s="12"/>
      <c r="HH39" s="12"/>
    </row>
    <row r="40" spans="3:216" ht="18" customHeight="1">
      <c r="C40" s="29"/>
      <c r="D40" s="29"/>
      <c r="E40" s="29"/>
      <c r="F40" s="29"/>
      <c r="G40" s="29"/>
      <c r="GY40" s="12"/>
      <c r="GZ40" s="12"/>
      <c r="HA40" s="12"/>
      <c r="HB40" s="12"/>
      <c r="HC40" s="12"/>
      <c r="HD40" s="12"/>
      <c r="HE40" s="12"/>
      <c r="HF40" s="12"/>
      <c r="HG40" s="12"/>
      <c r="HH40" s="12"/>
    </row>
    <row r="46" ht="18" customHeight="1">
      <c r="CK46" s="29">
        <v>0</v>
      </c>
    </row>
    <row r="65536" ht="18" customHeight="1">
      <c r="H65536" s="103"/>
    </row>
  </sheetData>
  <sheetProtection/>
  <mergeCells count="82">
    <mergeCell ref="A1:G2"/>
    <mergeCell ref="A3:G4"/>
    <mergeCell ref="L3:AT3"/>
    <mergeCell ref="A13:A14"/>
    <mergeCell ref="F8:G8"/>
    <mergeCell ref="B7:C7"/>
    <mergeCell ref="F9:G9"/>
    <mergeCell ref="B8:C8"/>
    <mergeCell ref="F10:G10"/>
    <mergeCell ref="D8:E8"/>
    <mergeCell ref="FL3:GT3"/>
    <mergeCell ref="AY22:CG22"/>
    <mergeCell ref="L22:AT22"/>
    <mergeCell ref="DV20:DX20"/>
    <mergeCell ref="CI20:CK20"/>
    <mergeCell ref="DY20:FG20"/>
    <mergeCell ref="AY20:CG20"/>
    <mergeCell ref="DY22:FG22"/>
    <mergeCell ref="FJ4:FK5"/>
    <mergeCell ref="AY5:CG5"/>
    <mergeCell ref="D9:E9"/>
    <mergeCell ref="AW4:AX5"/>
    <mergeCell ref="D7:E7"/>
    <mergeCell ref="F7:G7"/>
    <mergeCell ref="B9:C9"/>
    <mergeCell ref="CL5:DT5"/>
    <mergeCell ref="CJ4:CK5"/>
    <mergeCell ref="DW4:DX5"/>
    <mergeCell ref="DU18:FG18"/>
    <mergeCell ref="CL20:DT20"/>
    <mergeCell ref="FL22:GT22"/>
    <mergeCell ref="FI20:FK20"/>
    <mergeCell ref="FJ21:FK22"/>
    <mergeCell ref="DY5:FG5"/>
    <mergeCell ref="CI3:CK3"/>
    <mergeCell ref="DV3:DX3"/>
    <mergeCell ref="DY3:FG3"/>
    <mergeCell ref="J4:K5"/>
    <mergeCell ref="L5:AT5"/>
    <mergeCell ref="FL20:GT20"/>
    <mergeCell ref="FL5:GT5"/>
    <mergeCell ref="CH19:DT19"/>
    <mergeCell ref="DU19:FG19"/>
    <mergeCell ref="FH19:GT19"/>
    <mergeCell ref="AW21:AX22"/>
    <mergeCell ref="B13:C14"/>
    <mergeCell ref="D13:E14"/>
    <mergeCell ref="L20:AT20"/>
    <mergeCell ref="F13:G14"/>
    <mergeCell ref="DW21:DX22"/>
    <mergeCell ref="A22:B22"/>
    <mergeCell ref="A21:B21"/>
    <mergeCell ref="CJ21:CK22"/>
    <mergeCell ref="CL22:DT22"/>
    <mergeCell ref="FI3:FK3"/>
    <mergeCell ref="CL3:DT3"/>
    <mergeCell ref="AY3:CG3"/>
    <mergeCell ref="B11:G11"/>
    <mergeCell ref="AV20:AX20"/>
    <mergeCell ref="CH18:DT18"/>
    <mergeCell ref="A19:B19"/>
    <mergeCell ref="A20:B20"/>
    <mergeCell ref="I3:K3"/>
    <mergeCell ref="AV3:AX3"/>
    <mergeCell ref="J21:K22"/>
    <mergeCell ref="I20:K20"/>
    <mergeCell ref="A29:B29"/>
    <mergeCell ref="A30:B30"/>
    <mergeCell ref="A27:B27"/>
    <mergeCell ref="A25:B25"/>
    <mergeCell ref="A28:B28"/>
    <mergeCell ref="A24:B24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</mergeCells>
  <conditionalFormatting sqref="AU7:AU17 H7:H17 HB31 GU31 H24:H31 AU24:AU31 CH24:CH31 H65536 DU7:DU17 FH7:FH17 DU24:DU30 A28:A31 A18:A26 CH7:CH17 FH24:FH31">
    <cfRule type="expression" priority="130" dxfId="144" stopIfTrue="1">
      <formula>B7="신"</formula>
    </cfRule>
    <cfRule type="expression" priority="131" dxfId="145" stopIfTrue="1">
      <formula>ISERROR(A7)</formula>
    </cfRule>
  </conditionalFormatting>
  <conditionalFormatting sqref="HD31 HF31:HH31 GW31 FJ31 FL10:GT10 FL10:FL16 FJ8:FJ17 DW8:DW17 DW25:DW30 CJ25:CJ30 AW29:AW31 AW8:AW17 M31:AT31 J29:J31 J8:J17 L24:AT24 L26:AT28 FM10:GT13 C18:C20 DY24:FG31 L7:AT17 CJ8:CJ17 CL7:DT17 FL24:GT31 AY24:CG31 AY7:CG17 DY7:FG17 FL13:GT17 CL24:DT31 AT24:AT28">
    <cfRule type="cellIs" priority="129" dxfId="145" operator="equal" stopIfTrue="1">
      <formula>0</formula>
    </cfRule>
  </conditionalFormatting>
  <conditionalFormatting sqref="C18:C31">
    <cfRule type="cellIs" priority="123" dxfId="145" operator="equal" stopIfTrue="1">
      <formula>0</formula>
    </cfRule>
    <cfRule type="cellIs" priority="124" dxfId="146" operator="between" stopIfTrue="1">
      <formula>3</formula>
      <formula>4</formula>
    </cfRule>
  </conditionalFormatting>
  <conditionalFormatting sqref="GV31 GY31:HA31 HC31 FJ24:FJ30 FJ7 FI24:FI31 FI7:FI17 FM10:GT11 DW24 DW7 DV7:DV17 DV24:DV31 CJ24 CJ31 CJ7 CI24:CI31 AW24 AW27 AW7 AV7:AV17 AV24:AV31 L31 J24:J28 J7 I24:I31 I7:I17 FL7:GT9 GT12 CI7:CI17 FI26:FJ29 FM13:GT16 L24:AT30">
    <cfRule type="expression" priority="128" dxfId="144" stopIfTrue="1">
      <formula>I7="신"</formula>
    </cfRule>
  </conditionalFormatting>
  <conditionalFormatting sqref="D13 B12:B13 B8:B10 D8:D10">
    <cfRule type="expression" priority="127" dxfId="145" stopIfTrue="1">
      <formula>ISERROR($B$8:$E$14)</formula>
    </cfRule>
  </conditionalFormatting>
  <conditionalFormatting sqref="E17:E18 F17:G27 D20:G25 D28:G31 D18:E29">
    <cfRule type="cellIs" priority="210" dxfId="147" operator="equal" stopIfTrue="1">
      <formula>#REF!</formula>
    </cfRule>
  </conditionalFormatting>
  <conditionalFormatting sqref="A24">
    <cfRule type="expression" priority="54" dxfId="144" stopIfTrue="1">
      <formula>B24="신"</formula>
    </cfRule>
    <cfRule type="expression" priority="55" dxfId="145" stopIfTrue="1">
      <formula>ISERROR(A24)</formula>
    </cfRule>
  </conditionalFormatting>
  <conditionalFormatting sqref="A23">
    <cfRule type="expression" priority="47" dxfId="144" stopIfTrue="1">
      <formula>B23="신"</formula>
    </cfRule>
    <cfRule type="expression" priority="48" dxfId="145" stopIfTrue="1">
      <formula>ISERROR(A23)</formula>
    </cfRule>
  </conditionalFormatting>
  <conditionalFormatting sqref="A23">
    <cfRule type="expression" priority="40" dxfId="144" stopIfTrue="1">
      <formula>B23="신"</formula>
    </cfRule>
    <cfRule type="expression" priority="41" dxfId="145" stopIfTrue="1">
      <formula>ISERROR(A23)</formula>
    </cfRule>
  </conditionalFormatting>
  <conditionalFormatting sqref="A22">
    <cfRule type="expression" priority="38" dxfId="144" stopIfTrue="1">
      <formula>B22="신"</formula>
    </cfRule>
    <cfRule type="expression" priority="39" dxfId="145" stopIfTrue="1">
      <formula>ISERROR(A22)</formula>
    </cfRule>
  </conditionalFormatting>
  <conditionalFormatting sqref="A27">
    <cfRule type="expression" priority="36" dxfId="144" stopIfTrue="1">
      <formula>B27="신"</formula>
    </cfRule>
    <cfRule type="expression" priority="37" dxfId="145" stopIfTrue="1">
      <formula>ISERROR(A27)</formula>
    </cfRule>
  </conditionalFormatting>
  <conditionalFormatting sqref="A28">
    <cfRule type="expression" priority="30" dxfId="144" stopIfTrue="1">
      <formula>B28="신"</formula>
    </cfRule>
    <cfRule type="expression" priority="31" dxfId="145" stopIfTrue="1">
      <formula>ISERROR(A28)</formula>
    </cfRule>
  </conditionalFormatting>
  <conditionalFormatting sqref="A29">
    <cfRule type="expression" priority="24" dxfId="144" stopIfTrue="1">
      <formula>B29="신"</formula>
    </cfRule>
    <cfRule type="expression" priority="25" dxfId="145" stopIfTrue="1">
      <formula>ISERROR(A29)</formula>
    </cfRule>
  </conditionalFormatting>
  <conditionalFormatting sqref="GT9">
    <cfRule type="cellIs" priority="15" dxfId="145" operator="equal" stopIfTrue="1">
      <formula>0</formula>
    </cfRule>
  </conditionalFormatting>
  <conditionalFormatting sqref="A23">
    <cfRule type="expression" priority="13" dxfId="144" stopIfTrue="1">
      <formula>B23="신"</formula>
    </cfRule>
    <cfRule type="expression" priority="14" dxfId="145" stopIfTrue="1">
      <formula>ISERROR(A23)</formula>
    </cfRule>
  </conditionalFormatting>
  <conditionalFormatting sqref="A22">
    <cfRule type="expression" priority="11" dxfId="144" stopIfTrue="1">
      <formula>B22="신"</formula>
    </cfRule>
    <cfRule type="expression" priority="12" dxfId="145" stopIfTrue="1">
      <formula>ISERROR(A22)</formula>
    </cfRule>
  </conditionalFormatting>
  <conditionalFormatting sqref="A22">
    <cfRule type="expression" priority="9" dxfId="144" stopIfTrue="1">
      <formula>B22="신"</formula>
    </cfRule>
    <cfRule type="expression" priority="10" dxfId="145" stopIfTrue="1">
      <formula>ISERROR(A22)</formula>
    </cfRule>
  </conditionalFormatting>
  <conditionalFormatting sqref="A21">
    <cfRule type="expression" priority="7" dxfId="144" stopIfTrue="1">
      <formula>B21="신"</formula>
    </cfRule>
    <cfRule type="expression" priority="8" dxfId="145" stopIfTrue="1">
      <formula>ISERROR(A21)</formula>
    </cfRule>
  </conditionalFormatting>
  <conditionalFormatting sqref="A26">
    <cfRule type="expression" priority="5" dxfId="144" stopIfTrue="1">
      <formula>B26="신"</formula>
    </cfRule>
    <cfRule type="expression" priority="6" dxfId="145" stopIfTrue="1">
      <formula>ISERROR(A26)</formula>
    </cfRule>
  </conditionalFormatting>
  <conditionalFormatting sqref="A27">
    <cfRule type="expression" priority="3" dxfId="144" stopIfTrue="1">
      <formula>B27="신"</formula>
    </cfRule>
    <cfRule type="expression" priority="4" dxfId="145" stopIfTrue="1">
      <formula>ISERROR(A27)</formula>
    </cfRule>
  </conditionalFormatting>
  <conditionalFormatting sqref="A28">
    <cfRule type="expression" priority="1" dxfId="144" stopIfTrue="1">
      <formula>B28="신"</formula>
    </cfRule>
    <cfRule type="expression" priority="2" dxfId="145" stopIfTrue="1">
      <formula>ISERROR(A28)</formula>
    </cfRule>
  </conditionalFormatting>
  <dataValidations count="2">
    <dataValidation type="list" allowBlank="1" showInputMessage="1" showErrorMessage="1" sqref="FH5 DU22 DU5 AU5 AU22 H5 H22 CH22 CH5 FH22">
      <formula1>"누계,등반"</formula1>
    </dataValidation>
    <dataValidation type="list" allowBlank="1" showInputMessage="1" showErrorMessage="1" sqref="FH4 DU21 DU4 AU4 AU21 H4 H21 CH21 CH4 FH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47" t="s">
        <v>29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3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4" t="s">
        <v>101</v>
      </c>
      <c r="E7" s="74" t="s">
        <v>101</v>
      </c>
      <c r="F7" s="74" t="s">
        <v>101</v>
      </c>
      <c r="G7" s="74" t="s">
        <v>101</v>
      </c>
      <c r="H7" s="74" t="s">
        <v>101</v>
      </c>
      <c r="I7" s="74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4" t="s">
        <v>101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4" t="s">
        <v>101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4" t="s">
        <v>101</v>
      </c>
      <c r="E11" s="74" t="s">
        <v>101</v>
      </c>
      <c r="F11" s="74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195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101</v>
      </c>
      <c r="I12" s="74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47" t="s">
        <v>7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4" t="s">
        <v>101</v>
      </c>
      <c r="E20" s="74" t="s">
        <v>101</v>
      </c>
      <c r="F20" s="74" t="s">
        <v>101</v>
      </c>
      <c r="G20" s="74" t="s">
        <v>101</v>
      </c>
      <c r="H20" s="74" t="s">
        <v>101</v>
      </c>
      <c r="I20" s="74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4" t="s">
        <v>101</v>
      </c>
      <c r="E21" s="74" t="s">
        <v>101</v>
      </c>
      <c r="F21" s="74" t="s">
        <v>101</v>
      </c>
      <c r="G21" s="35"/>
      <c r="H21" s="74" t="s">
        <v>101</v>
      </c>
      <c r="I21" s="74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4" t="s">
        <v>101</v>
      </c>
      <c r="E22" s="74" t="s">
        <v>101</v>
      </c>
      <c r="F22" s="74" t="s">
        <v>101</v>
      </c>
      <c r="G22" s="74" t="s">
        <v>101</v>
      </c>
      <c r="H22" s="74" t="s">
        <v>101</v>
      </c>
      <c r="I22" s="74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47" t="s">
        <v>30</v>
      </c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4" t="s">
        <v>101</v>
      </c>
      <c r="E31" s="74" t="s">
        <v>101</v>
      </c>
      <c r="F31" s="74" t="s">
        <v>101</v>
      </c>
      <c r="G31" s="74" t="s">
        <v>101</v>
      </c>
      <c r="H31" s="74" t="s">
        <v>101</v>
      </c>
      <c r="I31" s="74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4" t="s">
        <v>101</v>
      </c>
      <c r="E32" s="74" t="s">
        <v>101</v>
      </c>
      <c r="F32" s="35"/>
      <c r="G32" s="2"/>
      <c r="H32" s="74" t="s">
        <v>101</v>
      </c>
      <c r="I32" s="74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4" t="s">
        <v>101</v>
      </c>
      <c r="E33" s="74" t="s">
        <v>101</v>
      </c>
      <c r="F33" s="35"/>
      <c r="G33" s="35"/>
      <c r="H33" s="74" t="s">
        <v>101</v>
      </c>
      <c r="I33" s="74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4" t="s">
        <v>101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4" t="s">
        <v>101</v>
      </c>
      <c r="E35" s="74" t="s">
        <v>101</v>
      </c>
      <c r="F35" s="74" t="s">
        <v>101</v>
      </c>
      <c r="G35" s="2"/>
      <c r="H35" s="74" t="s">
        <v>101</v>
      </c>
      <c r="I35" s="74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44" stopIfTrue="1">
      <formula>B7="신"</formula>
    </cfRule>
    <cfRule type="expression" priority="7" dxfId="145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45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44" stopIfTrue="1">
      <formula>B7="신"</formula>
    </cfRule>
  </conditionalFormatting>
  <conditionalFormatting sqref="G7">
    <cfRule type="cellIs" priority="5" dxfId="145" operator="equal" stopIfTrue="1">
      <formula>0</formula>
    </cfRule>
  </conditionalFormatting>
  <conditionalFormatting sqref="G20">
    <cfRule type="cellIs" priority="4" dxfId="145" operator="equal" stopIfTrue="1">
      <formula>0</formula>
    </cfRule>
  </conditionalFormatting>
  <conditionalFormatting sqref="G22">
    <cfRule type="cellIs" priority="3" dxfId="145" operator="equal" stopIfTrue="1">
      <formula>0</formula>
    </cfRule>
  </conditionalFormatting>
  <conditionalFormatting sqref="I7:I12">
    <cfRule type="cellIs" priority="2" dxfId="145" operator="equal" stopIfTrue="1">
      <formula>0</formula>
    </cfRule>
  </conditionalFormatting>
  <conditionalFormatting sqref="I20">
    <cfRule type="expression" priority="1" dxfId="144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47" t="s">
        <v>34</v>
      </c>
      <c r="E3" s="247"/>
      <c r="F3" s="247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4" t="s">
        <v>101</v>
      </c>
      <c r="E7" s="74" t="s">
        <v>101</v>
      </c>
      <c r="F7" s="74" t="s">
        <v>101</v>
      </c>
      <c r="G7" s="2"/>
      <c r="H7" s="74" t="s">
        <v>101</v>
      </c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4" t="s">
        <v>101</v>
      </c>
      <c r="E9" s="74" t="s">
        <v>101</v>
      </c>
      <c r="F9" s="74" t="s">
        <v>101</v>
      </c>
      <c r="G9" s="2"/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4" t="s">
        <v>101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4" t="s">
        <v>101</v>
      </c>
      <c r="E12" s="74" t="s">
        <v>101</v>
      </c>
      <c r="F12" s="74" t="s">
        <v>101</v>
      </c>
      <c r="G12" s="74" t="s">
        <v>101</v>
      </c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4" t="s">
        <v>101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197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47" t="s">
        <v>34</v>
      </c>
      <c r="E18" s="247"/>
      <c r="F18" s="24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49"/>
      <c r="E20" s="249"/>
      <c r="F20" s="249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4" t="s">
        <v>101</v>
      </c>
      <c r="G24" s="2"/>
      <c r="H24" s="2"/>
      <c r="I24" s="74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4" t="s">
        <v>101</v>
      </c>
      <c r="E25" s="74" t="s">
        <v>101</v>
      </c>
      <c r="F25" s="74" t="s">
        <v>101</v>
      </c>
      <c r="G25" s="74" t="s">
        <v>101</v>
      </c>
      <c r="H25" s="74" t="s">
        <v>101</v>
      </c>
      <c r="I25" s="74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4" t="s">
        <v>101</v>
      </c>
      <c r="E26" s="74" t="s">
        <v>101</v>
      </c>
      <c r="F26" s="74" t="s">
        <v>101</v>
      </c>
      <c r="G26" s="2"/>
      <c r="H26" s="74" t="s">
        <v>101</v>
      </c>
      <c r="I26" s="74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4" t="s">
        <v>101</v>
      </c>
      <c r="E27" s="74" t="s">
        <v>101</v>
      </c>
      <c r="F27" s="74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4" t="s">
        <v>101</v>
      </c>
      <c r="E28" s="2"/>
      <c r="F28" s="74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198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47" t="s">
        <v>34</v>
      </c>
      <c r="E33" s="247"/>
      <c r="F33" s="247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48"/>
      <c r="E35" s="248"/>
      <c r="F35" s="248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4" t="s">
        <v>101</v>
      </c>
      <c r="E37" s="74" t="s">
        <v>101</v>
      </c>
      <c r="F37" s="74" t="s">
        <v>101</v>
      </c>
      <c r="G37" s="74" t="s">
        <v>101</v>
      </c>
      <c r="H37" s="74" t="s">
        <v>101</v>
      </c>
      <c r="I37" s="74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4" t="s">
        <v>101</v>
      </c>
      <c r="E38" s="74" t="s">
        <v>101</v>
      </c>
      <c r="F38" s="74" t="s">
        <v>101</v>
      </c>
      <c r="G38" s="74" t="s">
        <v>101</v>
      </c>
      <c r="H38" s="74" t="s">
        <v>101</v>
      </c>
      <c r="I38" s="74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4" t="s">
        <v>101</v>
      </c>
      <c r="E39" s="74" t="s">
        <v>101</v>
      </c>
      <c r="F39" s="74" t="s">
        <v>101</v>
      </c>
      <c r="G39" s="74" t="s">
        <v>101</v>
      </c>
      <c r="H39" s="74" t="s">
        <v>101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4" t="s">
        <v>101</v>
      </c>
      <c r="E40" s="74" t="s">
        <v>101</v>
      </c>
      <c r="F40" s="74" t="s">
        <v>101</v>
      </c>
      <c r="G40" s="74" t="s">
        <v>101</v>
      </c>
      <c r="H40" s="74" t="s">
        <v>101</v>
      </c>
      <c r="I40" s="74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4" t="s">
        <v>101</v>
      </c>
      <c r="F41" s="2"/>
      <c r="G41" s="74" t="s">
        <v>101</v>
      </c>
      <c r="H41" s="74" t="s">
        <v>101</v>
      </c>
      <c r="I41" s="74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47" t="s">
        <v>34</v>
      </c>
      <c r="E46" s="247"/>
      <c r="F46" s="247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49"/>
      <c r="E48" s="249"/>
      <c r="F48" s="24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4" t="s">
        <v>101</v>
      </c>
      <c r="E50" s="2"/>
      <c r="F50" s="74" t="s">
        <v>101</v>
      </c>
      <c r="H50" s="74" t="s">
        <v>101</v>
      </c>
      <c r="I50" s="74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101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101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4" t="s">
        <v>101</v>
      </c>
      <c r="E53" s="74" t="s">
        <v>101</v>
      </c>
      <c r="F53" s="74" t="s">
        <v>101</v>
      </c>
      <c r="H53" s="74" t="s">
        <v>101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4" t="s">
        <v>101</v>
      </c>
      <c r="E54" s="74" t="s">
        <v>101</v>
      </c>
      <c r="F54" s="74" t="s">
        <v>101</v>
      </c>
      <c r="H54" s="74" t="s">
        <v>101</v>
      </c>
      <c r="I54" s="74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44" stopIfTrue="1">
      <formula>B7="신"</formula>
    </cfRule>
    <cfRule type="expression" priority="70" dxfId="145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44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45" operator="equal" stopIfTrue="1">
      <formula>0</formula>
    </cfRule>
  </conditionalFormatting>
  <conditionalFormatting sqref="H50">
    <cfRule type="cellIs" priority="27" dxfId="145" operator="equal" stopIfTrue="1">
      <formula>0</formula>
    </cfRule>
  </conditionalFormatting>
  <conditionalFormatting sqref="H50">
    <cfRule type="expression" priority="26" dxfId="144" stopIfTrue="1">
      <formula>H50="신"</formula>
    </cfRule>
  </conditionalFormatting>
  <conditionalFormatting sqref="H53">
    <cfRule type="cellIs" priority="25" dxfId="145" operator="equal" stopIfTrue="1">
      <formula>0</formula>
    </cfRule>
  </conditionalFormatting>
  <conditionalFormatting sqref="H53">
    <cfRule type="expression" priority="24" dxfId="144" stopIfTrue="1">
      <formula>H53="신"</formula>
    </cfRule>
  </conditionalFormatting>
  <conditionalFormatting sqref="H54">
    <cfRule type="cellIs" priority="23" dxfId="145" operator="equal" stopIfTrue="1">
      <formula>0</formula>
    </cfRule>
  </conditionalFormatting>
  <conditionalFormatting sqref="H54">
    <cfRule type="expression" priority="22" dxfId="144" stopIfTrue="1">
      <formula>H54="신"</formula>
    </cfRule>
  </conditionalFormatting>
  <conditionalFormatting sqref="H51">
    <cfRule type="cellIs" priority="21" dxfId="145" operator="equal" stopIfTrue="1">
      <formula>0</formula>
    </cfRule>
  </conditionalFormatting>
  <conditionalFormatting sqref="H51">
    <cfRule type="expression" priority="20" dxfId="144" stopIfTrue="1">
      <formula>H51="신"</formula>
    </cfRule>
  </conditionalFormatting>
  <conditionalFormatting sqref="H52">
    <cfRule type="cellIs" priority="19" dxfId="145" operator="equal" stopIfTrue="1">
      <formula>0</formula>
    </cfRule>
  </conditionalFormatting>
  <conditionalFormatting sqref="H52">
    <cfRule type="expression" priority="18" dxfId="144" stopIfTrue="1">
      <formula>H52="신"</formula>
    </cfRule>
  </conditionalFormatting>
  <conditionalFormatting sqref="I7:I12">
    <cfRule type="cellIs" priority="17" dxfId="145" operator="equal" stopIfTrue="1">
      <formula>0</formula>
    </cfRule>
  </conditionalFormatting>
  <conditionalFormatting sqref="I15">
    <cfRule type="cellIs" priority="16" dxfId="145" operator="equal" stopIfTrue="1">
      <formula>0</formula>
    </cfRule>
  </conditionalFormatting>
  <conditionalFormatting sqref="I25:I26">
    <cfRule type="cellIs" priority="15" dxfId="145" operator="equal" stopIfTrue="1">
      <formula>0</formula>
    </cfRule>
  </conditionalFormatting>
  <conditionalFormatting sqref="I22">
    <cfRule type="cellIs" priority="14" dxfId="145" operator="equal" stopIfTrue="1">
      <formula>0</formula>
    </cfRule>
  </conditionalFormatting>
  <conditionalFormatting sqref="I24">
    <cfRule type="cellIs" priority="13" dxfId="145" operator="equal" stopIfTrue="1">
      <formula>0</formula>
    </cfRule>
  </conditionalFormatting>
  <conditionalFormatting sqref="I29">
    <cfRule type="cellIs" priority="12" dxfId="145" operator="equal" stopIfTrue="1">
      <formula>0</formula>
    </cfRule>
  </conditionalFormatting>
  <conditionalFormatting sqref="I37:I41">
    <cfRule type="cellIs" priority="11" dxfId="145" operator="equal" stopIfTrue="1">
      <formula>0</formula>
    </cfRule>
  </conditionalFormatting>
  <conditionalFormatting sqref="I50">
    <cfRule type="cellIs" priority="10" dxfId="145" operator="equal" stopIfTrue="1">
      <formula>0</formula>
    </cfRule>
  </conditionalFormatting>
  <conditionalFormatting sqref="I50">
    <cfRule type="expression" priority="9" dxfId="144" stopIfTrue="1">
      <formula>I50="신"</formula>
    </cfRule>
  </conditionalFormatting>
  <conditionalFormatting sqref="I53">
    <cfRule type="cellIs" priority="8" dxfId="145" operator="equal" stopIfTrue="1">
      <formula>0</formula>
    </cfRule>
  </conditionalFormatting>
  <conditionalFormatting sqref="I53">
    <cfRule type="expression" priority="7" dxfId="144" stopIfTrue="1">
      <formula>I53="신"</formula>
    </cfRule>
  </conditionalFormatting>
  <conditionalFormatting sqref="I54">
    <cfRule type="cellIs" priority="6" dxfId="145" operator="equal" stopIfTrue="1">
      <formula>0</formula>
    </cfRule>
  </conditionalFormatting>
  <conditionalFormatting sqref="I54">
    <cfRule type="expression" priority="5" dxfId="144" stopIfTrue="1">
      <formula>I54="신"</formula>
    </cfRule>
  </conditionalFormatting>
  <conditionalFormatting sqref="I51">
    <cfRule type="cellIs" priority="4" dxfId="145" operator="equal" stopIfTrue="1">
      <formula>0</formula>
    </cfRule>
  </conditionalFormatting>
  <conditionalFormatting sqref="I51">
    <cfRule type="expression" priority="3" dxfId="144" stopIfTrue="1">
      <formula>I51="신"</formula>
    </cfRule>
  </conditionalFormatting>
  <conditionalFormatting sqref="I52">
    <cfRule type="cellIs" priority="2" dxfId="145" operator="equal" stopIfTrue="1">
      <formula>0</formula>
    </cfRule>
  </conditionalFormatting>
  <conditionalFormatting sqref="I52">
    <cfRule type="expression" priority="1" dxfId="144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47" t="s">
        <v>36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134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4" t="s">
        <v>134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4" t="s">
        <v>134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201</v>
      </c>
      <c r="B12" s="2" t="s">
        <v>22</v>
      </c>
      <c r="C12" s="1">
        <f t="shared" si="2"/>
        <v>4</v>
      </c>
      <c r="D12" s="2"/>
      <c r="E12" s="74" t="s">
        <v>101</v>
      </c>
      <c r="F12" s="74" t="s">
        <v>101</v>
      </c>
      <c r="G12" s="2"/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47" t="s">
        <v>36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4" t="s">
        <v>101</v>
      </c>
      <c r="F20" s="2"/>
      <c r="G20" s="2"/>
      <c r="H20" s="2"/>
      <c r="I20" s="74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4" t="s">
        <v>101</v>
      </c>
      <c r="F21" s="2"/>
      <c r="G21" s="2"/>
      <c r="H21" s="2"/>
      <c r="I21" s="74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4" t="s">
        <v>101</v>
      </c>
      <c r="F23" s="32"/>
      <c r="G23" s="2"/>
      <c r="H23" s="2"/>
      <c r="I23" s="74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4" t="s">
        <v>134</v>
      </c>
      <c r="E24" s="74" t="s">
        <v>101</v>
      </c>
      <c r="F24" s="74" t="s">
        <v>101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47" t="s">
        <v>36</v>
      </c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4" t="s">
        <v>134</v>
      </c>
      <c r="E33" s="74" t="s">
        <v>101</v>
      </c>
      <c r="F33" s="74" t="s">
        <v>101</v>
      </c>
      <c r="G33" s="74" t="s">
        <v>101</v>
      </c>
      <c r="H33" s="74" t="s">
        <v>101</v>
      </c>
      <c r="I33" s="74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4" t="s">
        <v>134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4" t="s">
        <v>134</v>
      </c>
      <c r="E36" s="74" t="s">
        <v>101</v>
      </c>
      <c r="F36" s="74" t="s">
        <v>101</v>
      </c>
      <c r="G36" s="2"/>
      <c r="H36" s="74" t="s">
        <v>101</v>
      </c>
      <c r="I36" s="74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4" t="s">
        <v>134</v>
      </c>
      <c r="E38" s="2"/>
      <c r="F38" s="2"/>
      <c r="G38" s="2"/>
      <c r="H38" s="74" t="s">
        <v>101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4" t="s">
        <v>134</v>
      </c>
      <c r="E39" s="74" t="s">
        <v>101</v>
      </c>
      <c r="F39" s="74" t="s">
        <v>101</v>
      </c>
      <c r="G39" s="2"/>
      <c r="H39" s="74" t="s">
        <v>101</v>
      </c>
      <c r="I39" s="74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44" stopIfTrue="1">
      <formula>B7="신"</formula>
    </cfRule>
    <cfRule type="expression" priority="47" dxfId="145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44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45" operator="equal" stopIfTrue="1">
      <formula>0</formula>
    </cfRule>
  </conditionalFormatting>
  <conditionalFormatting sqref="E23">
    <cfRule type="cellIs" priority="35" dxfId="145" operator="equal" stopIfTrue="1">
      <formula>0</formula>
    </cfRule>
  </conditionalFormatting>
  <conditionalFormatting sqref="E24">
    <cfRule type="cellIs" priority="34" dxfId="145" operator="equal" stopIfTrue="1">
      <formula>0</formula>
    </cfRule>
  </conditionalFormatting>
  <conditionalFormatting sqref="E33:E34">
    <cfRule type="cellIs" priority="33" dxfId="145" operator="equal" stopIfTrue="1">
      <formula>0</formula>
    </cfRule>
  </conditionalFormatting>
  <conditionalFormatting sqref="F36">
    <cfRule type="cellIs" priority="32" dxfId="145" operator="equal" stopIfTrue="1">
      <formula>0</formula>
    </cfRule>
  </conditionalFormatting>
  <conditionalFormatting sqref="E36">
    <cfRule type="cellIs" priority="31" dxfId="145" operator="equal" stopIfTrue="1">
      <formula>0</formula>
    </cfRule>
  </conditionalFormatting>
  <conditionalFormatting sqref="E39">
    <cfRule type="cellIs" priority="30" dxfId="145" operator="equal" stopIfTrue="1">
      <formula>0</formula>
    </cfRule>
  </conditionalFormatting>
  <conditionalFormatting sqref="F8:F11">
    <cfRule type="cellIs" priority="29" dxfId="145" operator="equal" stopIfTrue="1">
      <formula>0</formula>
    </cfRule>
  </conditionalFormatting>
  <conditionalFormatting sqref="F24">
    <cfRule type="expression" priority="28" dxfId="144" stopIfTrue="1">
      <formula>F24="신"</formula>
    </cfRule>
  </conditionalFormatting>
  <conditionalFormatting sqref="F24">
    <cfRule type="cellIs" priority="27" dxfId="145" operator="equal" stopIfTrue="1">
      <formula>0</formula>
    </cfRule>
  </conditionalFormatting>
  <conditionalFormatting sqref="F33:F34">
    <cfRule type="cellIs" priority="26" dxfId="145" operator="equal" stopIfTrue="1">
      <formula>0</formula>
    </cfRule>
  </conditionalFormatting>
  <conditionalFormatting sqref="F36">
    <cfRule type="cellIs" priority="25" dxfId="145" operator="equal" stopIfTrue="1">
      <formula>0</formula>
    </cfRule>
  </conditionalFormatting>
  <conditionalFormatting sqref="F39">
    <cfRule type="cellIs" priority="24" dxfId="145" operator="equal" stopIfTrue="1">
      <formula>0</formula>
    </cfRule>
  </conditionalFormatting>
  <conditionalFormatting sqref="G9">
    <cfRule type="cellIs" priority="23" dxfId="145" operator="equal" stopIfTrue="1">
      <formula>0</formula>
    </cfRule>
  </conditionalFormatting>
  <conditionalFormatting sqref="G11">
    <cfRule type="cellIs" priority="22" dxfId="145" operator="equal" stopIfTrue="1">
      <formula>0</formula>
    </cfRule>
  </conditionalFormatting>
  <conditionalFormatting sqref="G33:G34">
    <cfRule type="cellIs" priority="21" dxfId="145" operator="equal" stopIfTrue="1">
      <formula>0</formula>
    </cfRule>
  </conditionalFormatting>
  <conditionalFormatting sqref="H8:H11">
    <cfRule type="cellIs" priority="20" dxfId="145" operator="equal" stopIfTrue="1">
      <formula>0</formula>
    </cfRule>
  </conditionalFormatting>
  <conditionalFormatting sqref="H36">
    <cfRule type="cellIs" priority="19" dxfId="145" operator="equal" stopIfTrue="1">
      <formula>0</formula>
    </cfRule>
  </conditionalFormatting>
  <conditionalFormatting sqref="H33:H34">
    <cfRule type="cellIs" priority="18" dxfId="145" operator="equal" stopIfTrue="1">
      <formula>0</formula>
    </cfRule>
  </conditionalFormatting>
  <conditionalFormatting sqref="H36">
    <cfRule type="cellIs" priority="17" dxfId="145" operator="equal" stopIfTrue="1">
      <formula>0</formula>
    </cfRule>
  </conditionalFormatting>
  <conditionalFormatting sqref="H39">
    <cfRule type="cellIs" priority="16" dxfId="145" operator="equal" stopIfTrue="1">
      <formula>0</formula>
    </cfRule>
  </conditionalFormatting>
  <conditionalFormatting sqref="H38">
    <cfRule type="cellIs" priority="15" dxfId="145" operator="equal" stopIfTrue="1">
      <formula>0</formula>
    </cfRule>
  </conditionalFormatting>
  <conditionalFormatting sqref="I8:I11">
    <cfRule type="cellIs" priority="14" dxfId="145" operator="equal" stopIfTrue="1">
      <formula>0</formula>
    </cfRule>
  </conditionalFormatting>
  <conditionalFormatting sqref="I7">
    <cfRule type="cellIs" priority="13" dxfId="145" operator="equal" stopIfTrue="1">
      <formula>0</formula>
    </cfRule>
  </conditionalFormatting>
  <conditionalFormatting sqref="I12">
    <cfRule type="cellIs" priority="12" dxfId="145" operator="equal" stopIfTrue="1">
      <formula>0</formula>
    </cfRule>
  </conditionalFormatting>
  <conditionalFormatting sqref="H12">
    <cfRule type="cellIs" priority="11" dxfId="145" operator="equal" stopIfTrue="1">
      <formula>0</formula>
    </cfRule>
  </conditionalFormatting>
  <conditionalFormatting sqref="E12">
    <cfRule type="cellIs" priority="10" dxfId="145" operator="equal" stopIfTrue="1">
      <formula>0</formula>
    </cfRule>
  </conditionalFormatting>
  <conditionalFormatting sqref="F12">
    <cfRule type="cellIs" priority="9" dxfId="145" operator="equal" stopIfTrue="1">
      <formula>0</formula>
    </cfRule>
  </conditionalFormatting>
  <conditionalFormatting sqref="I20:I21">
    <cfRule type="cellIs" priority="8" dxfId="145" operator="equal" stopIfTrue="1">
      <formula>0</formula>
    </cfRule>
  </conditionalFormatting>
  <conditionalFormatting sqref="I23">
    <cfRule type="cellIs" priority="7" dxfId="145" operator="equal" stopIfTrue="1">
      <formula>0</formula>
    </cfRule>
  </conditionalFormatting>
  <conditionalFormatting sqref="I24">
    <cfRule type="cellIs" priority="6" dxfId="145" operator="equal" stopIfTrue="1">
      <formula>0</formula>
    </cfRule>
  </conditionalFormatting>
  <conditionalFormatting sqref="I36">
    <cfRule type="cellIs" priority="5" dxfId="145" operator="equal" stopIfTrue="1">
      <formula>0</formula>
    </cfRule>
  </conditionalFormatting>
  <conditionalFormatting sqref="I33:I34">
    <cfRule type="cellIs" priority="4" dxfId="145" operator="equal" stopIfTrue="1">
      <formula>0</formula>
    </cfRule>
  </conditionalFormatting>
  <conditionalFormatting sqref="I36">
    <cfRule type="cellIs" priority="3" dxfId="145" operator="equal" stopIfTrue="1">
      <formula>0</formula>
    </cfRule>
  </conditionalFormatting>
  <conditionalFormatting sqref="I39">
    <cfRule type="cellIs" priority="2" dxfId="145" operator="equal" stopIfTrue="1">
      <formula>0</formula>
    </cfRule>
  </conditionalFormatting>
  <conditionalFormatting sqref="I38">
    <cfRule type="cellIs" priority="1" dxfId="145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196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50" t="s">
        <v>15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2"/>
    </row>
    <row r="12" spans="1:56" ht="19.5" customHeight="1">
      <c r="A12" s="253" t="s">
        <v>102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2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50" t="s">
        <v>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2"/>
    </row>
    <row r="20" spans="1:56" ht="19.5" customHeight="1">
      <c r="A20" s="253" t="s">
        <v>59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2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45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44" stopIfTrue="1">
      <formula>F4="신"</formula>
    </cfRule>
  </conditionalFormatting>
  <conditionalFormatting sqref="A4:A10 A22:A28 A14:A18">
    <cfRule type="expression" priority="5" dxfId="144" stopIfTrue="1">
      <formula>#REF!="신"</formula>
    </cfRule>
    <cfRule type="expression" priority="6" dxfId="145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165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166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167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168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169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170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171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172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199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54" t="s">
        <v>173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6"/>
    </row>
    <row r="14" spans="1:56" ht="19.5" customHeight="1">
      <c r="A14" s="253" t="s">
        <v>174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2"/>
    </row>
    <row r="15" spans="1:56" ht="19.5" customHeight="1">
      <c r="A15" s="4" t="s">
        <v>156</v>
      </c>
      <c r="B15" s="4" t="s">
        <v>164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175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176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177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178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179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180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200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50" t="s">
        <v>182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2"/>
    </row>
    <row r="26" spans="1:56" ht="19.5" customHeight="1">
      <c r="A26" s="253" t="s">
        <v>183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2"/>
    </row>
    <row r="27" spans="1:56" ht="19.5" customHeight="1">
      <c r="A27" s="4" t="s">
        <v>156</v>
      </c>
      <c r="B27" s="4" t="s">
        <v>164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184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185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186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187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188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54" t="s">
        <v>189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6"/>
    </row>
    <row r="36" spans="1:56" ht="19.5" customHeight="1">
      <c r="A36" s="253" t="s">
        <v>190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2"/>
    </row>
    <row r="37" spans="1:56" ht="19.5" customHeight="1">
      <c r="A37" s="4" t="s">
        <v>156</v>
      </c>
      <c r="B37" s="4" t="s">
        <v>164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191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44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45" operator="equal" stopIfTrue="1">
      <formula>0</formula>
    </cfRule>
  </conditionalFormatting>
  <conditionalFormatting sqref="C38">
    <cfRule type="expression" priority="6" dxfId="144" stopIfTrue="1">
      <formula>C38="신"</formula>
    </cfRule>
  </conditionalFormatting>
  <conditionalFormatting sqref="C41">
    <cfRule type="expression" priority="5" dxfId="144" stopIfTrue="1">
      <formula>C41="신"</formula>
    </cfRule>
  </conditionalFormatting>
  <conditionalFormatting sqref="C42">
    <cfRule type="expression" priority="4" dxfId="144" stopIfTrue="1">
      <formula>C42="신"</formula>
    </cfRule>
  </conditionalFormatting>
  <conditionalFormatting sqref="A44:A45 A4:A12 A16:A24 A28:A34">
    <cfRule type="expression" priority="11" dxfId="144" stopIfTrue="1">
      <formula>#REF!="신"</formula>
    </cfRule>
    <cfRule type="expression" priority="12" dxfId="145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44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45" operator="equal" stopIfTrue="1">
      <formula>0</formula>
    </cfRule>
  </conditionalFormatting>
  <conditionalFormatting sqref="C24">
    <cfRule type="expression" priority="5" dxfId="144" stopIfTrue="1">
      <formula>C24="신"</formula>
    </cfRule>
  </conditionalFormatting>
  <conditionalFormatting sqref="C25">
    <cfRule type="expression" priority="4" dxfId="144" stopIfTrue="1">
      <formula>C25="신"</formula>
    </cfRule>
  </conditionalFormatting>
  <conditionalFormatting sqref="C27">
    <cfRule type="cellIs" priority="3" dxfId="145" operator="equal" stopIfTrue="1">
      <formula>0</formula>
    </cfRule>
  </conditionalFormatting>
  <conditionalFormatting sqref="C29">
    <cfRule type="cellIs" priority="2" dxfId="145" operator="equal" stopIfTrue="1">
      <formula>0</formula>
    </cfRule>
  </conditionalFormatting>
  <conditionalFormatting sqref="C30">
    <cfRule type="cellIs" priority="1" dxfId="145" operator="equal" stopIfTrue="1">
      <formula>0</formula>
    </cfRule>
  </conditionalFormatting>
  <conditionalFormatting sqref="A4:A10 A14:A20 A24:A32">
    <cfRule type="expression" priority="10" dxfId="144" stopIfTrue="1">
      <formula>#REF!="신"</formula>
    </cfRule>
    <cfRule type="expression" priority="11" dxfId="145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2012-09-02T00:23:12Z</cp:lastPrinted>
  <dcterms:created xsi:type="dcterms:W3CDTF">2007-01-02T12:18:59Z</dcterms:created>
  <dcterms:modified xsi:type="dcterms:W3CDTF">2012-09-02T00:23:13Z</dcterms:modified>
  <cp:category/>
  <cp:version/>
  <cp:contentType/>
  <cp:contentStatus/>
</cp:coreProperties>
</file>