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'주보출석표'!$A$1:$FU$31</definedName>
  </definedNames>
  <calcPr fullCalcOnLoad="1"/>
</workbook>
</file>

<file path=xl/sharedStrings.xml><?xml version="1.0" encoding="utf-8"?>
<sst xmlns="http://schemas.openxmlformats.org/spreadsheetml/2006/main" count="1892" uniqueCount="241">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</sst>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45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4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1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185" fontId="2" fillId="0" borderId="56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85" fontId="10" fillId="0" borderId="68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181" fontId="10" fillId="0" borderId="70" xfId="43" applyNumberFormat="1" applyFont="1" applyFill="1" applyBorder="1" applyAlignment="1" applyProtection="1">
      <alignment horizontal="center" vertical="center"/>
      <protection/>
    </xf>
    <xf numFmtId="181" fontId="10" fillId="0" borderId="71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Continuous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64"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J65536"/>
  <sheetViews>
    <sheetView showZeros="0" tabSelected="1" workbookViewId="0" topLeftCell="A1">
      <selection activeCell="D32" sqref="D32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8" width="2.57421875" style="29" hidden="1" customWidth="1"/>
    <col min="39" max="41" width="2.57421875" style="29" customWidth="1"/>
    <col min="42" max="42" width="7.57421875" style="29" customWidth="1"/>
    <col min="43" max="43" width="3.57421875" style="29" customWidth="1"/>
    <col min="44" max="45" width="2.57421875" style="29" customWidth="1"/>
    <col min="46" max="72" width="2.57421875" style="29" hidden="1" customWidth="1"/>
    <col min="73" max="75" width="2.57421875" style="29" customWidth="1"/>
    <col min="76" max="76" width="7.57421875" style="29" customWidth="1"/>
    <col min="77" max="77" width="3.57421875" style="29" customWidth="1"/>
    <col min="78" max="79" width="2.57421875" style="29" customWidth="1"/>
    <col min="80" max="106" width="2.57421875" style="29" hidden="1" customWidth="1"/>
    <col min="107" max="109" width="2.57421875" style="29" customWidth="1"/>
    <col min="110" max="110" width="7.57421875" style="29" customWidth="1"/>
    <col min="111" max="111" width="3.57421875" style="29" customWidth="1"/>
    <col min="112" max="113" width="2.57421875" style="29" customWidth="1"/>
    <col min="114" max="140" width="2.57421875" style="29" hidden="1" customWidth="1"/>
    <col min="141" max="143" width="2.57421875" style="29" customWidth="1"/>
    <col min="144" max="144" width="7.57421875" style="29" customWidth="1"/>
    <col min="145" max="145" width="3.57421875" style="29" customWidth="1"/>
    <col min="146" max="147" width="2.57421875" style="29" customWidth="1"/>
    <col min="148" max="174" width="2.57421875" style="29" hidden="1" customWidth="1"/>
    <col min="175" max="177" width="2.57421875" style="29" customWidth="1"/>
    <col min="178" max="178" width="5.57421875" style="29" customWidth="1"/>
    <col min="179" max="181" width="2.57421875" style="29" customWidth="1"/>
    <col min="182" max="184" width="2.421875" style="29" customWidth="1"/>
    <col min="185" max="185" width="5.57421875" style="29" customWidth="1"/>
    <col min="186" max="188" width="2.57421875" style="29" customWidth="1"/>
    <col min="189" max="191" width="2.421875" style="29" customWidth="1"/>
    <col min="192" max="16384" width="9.00390625" style="12" customWidth="1"/>
  </cols>
  <sheetData>
    <row r="1" spans="1:177" ht="18" customHeight="1">
      <c r="A1" s="159">
        <v>41119</v>
      </c>
      <c r="B1" s="160"/>
      <c r="C1" s="160"/>
      <c r="D1" s="160"/>
      <c r="E1" s="160"/>
      <c r="F1" s="160"/>
      <c r="G1" s="161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3" t="s">
        <v>24</v>
      </c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5"/>
      <c r="BX1" s="14" t="s">
        <v>25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3" t="s">
        <v>2</v>
      </c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5"/>
      <c r="EN1" s="13" t="s">
        <v>3</v>
      </c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5"/>
    </row>
    <row r="2" spans="1:177" ht="18" customHeight="1">
      <c r="A2" s="162"/>
      <c r="B2" s="163"/>
      <c r="C2" s="163"/>
      <c r="D2" s="163"/>
      <c r="E2" s="163"/>
      <c r="F2" s="163"/>
      <c r="G2" s="164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49" t="s">
        <v>229</v>
      </c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257"/>
      <c r="BW2" s="151"/>
      <c r="BX2" s="36" t="s">
        <v>59</v>
      </c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 t="s">
        <v>60</v>
      </c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7"/>
      <c r="EN2" s="16" t="s">
        <v>61</v>
      </c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7"/>
    </row>
    <row r="3" spans="1:177" ht="18" customHeight="1">
      <c r="A3" s="165" t="s">
        <v>5</v>
      </c>
      <c r="B3" s="166"/>
      <c r="C3" s="166"/>
      <c r="D3" s="166"/>
      <c r="E3" s="166"/>
      <c r="F3" s="166"/>
      <c r="G3" s="167"/>
      <c r="H3" s="40" t="s">
        <v>6</v>
      </c>
      <c r="I3" s="188">
        <f>COUNTIF(I7:I17,"재적")</f>
        <v>6</v>
      </c>
      <c r="J3" s="189"/>
      <c r="K3" s="190"/>
      <c r="L3" s="171" t="s">
        <v>7</v>
      </c>
      <c r="M3" s="171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40" t="s">
        <v>6</v>
      </c>
      <c r="AQ3" s="227">
        <f>COUNTIF(AQ7:AQ17,"재적")</f>
        <v>4</v>
      </c>
      <c r="AR3" s="227"/>
      <c r="AS3" s="227"/>
      <c r="AT3" s="171" t="s">
        <v>7</v>
      </c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2"/>
      <c r="BW3" s="184"/>
      <c r="BX3" s="37" t="s">
        <v>6</v>
      </c>
      <c r="BY3" s="188">
        <f>COUNTIF(BY7:BY17,"재적")</f>
        <v>5</v>
      </c>
      <c r="BZ3" s="189"/>
      <c r="CA3" s="190"/>
      <c r="CB3" s="171" t="s">
        <v>7</v>
      </c>
      <c r="CC3" s="171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40" t="s">
        <v>6</v>
      </c>
      <c r="DG3" s="188">
        <f>COUNTIF(DG7:DG17,"재적")</f>
        <v>11</v>
      </c>
      <c r="DH3" s="189"/>
      <c r="DI3" s="190"/>
      <c r="DJ3" s="171" t="s">
        <v>7</v>
      </c>
      <c r="DK3" s="171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84"/>
      <c r="EN3" s="40" t="s">
        <v>6</v>
      </c>
      <c r="EO3" s="188">
        <f>COUNTIF(EO7:EO17,"재적")</f>
        <v>9</v>
      </c>
      <c r="EP3" s="189"/>
      <c r="EQ3" s="190"/>
      <c r="ER3" s="171" t="s">
        <v>7</v>
      </c>
      <c r="ES3" s="171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84"/>
    </row>
    <row r="4" spans="1:191" ht="18" customHeight="1">
      <c r="A4" s="168"/>
      <c r="B4" s="169"/>
      <c r="C4" s="169"/>
      <c r="D4" s="169"/>
      <c r="E4" s="169"/>
      <c r="F4" s="169"/>
      <c r="G4" s="170"/>
      <c r="H4" s="41" t="s">
        <v>8</v>
      </c>
      <c r="I4" s="111"/>
      <c r="J4" s="204">
        <v>2401</v>
      </c>
      <c r="K4" s="205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O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138">
        <f t="shared" si="1"/>
        <v>6</v>
      </c>
      <c r="AP4" s="41" t="s">
        <v>8</v>
      </c>
      <c r="AQ4" s="152">
        <f>COUNTIF(AQ7:AQ17,"신입")</f>
        <v>0</v>
      </c>
      <c r="AR4" s="197">
        <v>924</v>
      </c>
      <c r="AS4" s="197"/>
      <c r="AT4" s="28">
        <f aca="true" t="shared" si="2" ref="AT4:BW4">COUNTIF(AT7:AT17,"●")</f>
        <v>3</v>
      </c>
      <c r="AU4" s="28">
        <f t="shared" si="2"/>
        <v>4</v>
      </c>
      <c r="AV4" s="28">
        <f t="shared" si="2"/>
        <v>4</v>
      </c>
      <c r="AW4" s="28">
        <f t="shared" si="2"/>
        <v>2</v>
      </c>
      <c r="AX4" s="28">
        <f t="shared" si="2"/>
        <v>3</v>
      </c>
      <c r="AY4" s="28">
        <f t="shared" si="2"/>
        <v>4</v>
      </c>
      <c r="AZ4" s="28">
        <f t="shared" si="2"/>
        <v>4</v>
      </c>
      <c r="BA4" s="28">
        <f t="shared" si="2"/>
        <v>4</v>
      </c>
      <c r="BB4" s="28">
        <f t="shared" si="2"/>
        <v>3</v>
      </c>
      <c r="BC4" s="28">
        <f t="shared" si="2"/>
        <v>3</v>
      </c>
      <c r="BD4" s="28">
        <f t="shared" si="2"/>
        <v>4</v>
      </c>
      <c r="BE4" s="28">
        <f t="shared" si="2"/>
        <v>2</v>
      </c>
      <c r="BF4" s="28">
        <f t="shared" si="2"/>
        <v>4</v>
      </c>
      <c r="BG4" s="28">
        <f t="shared" si="2"/>
        <v>3</v>
      </c>
      <c r="BH4" s="28">
        <f t="shared" si="2"/>
        <v>3</v>
      </c>
      <c r="BI4" s="28">
        <f t="shared" si="2"/>
        <v>2</v>
      </c>
      <c r="BJ4" s="28">
        <f t="shared" si="2"/>
        <v>2</v>
      </c>
      <c r="BK4" s="28">
        <f t="shared" si="2"/>
        <v>2</v>
      </c>
      <c r="BL4" s="28">
        <f t="shared" si="2"/>
        <v>2</v>
      </c>
      <c r="BM4" s="28">
        <f t="shared" si="2"/>
        <v>3</v>
      </c>
      <c r="BN4" s="28">
        <f t="shared" si="2"/>
        <v>4</v>
      </c>
      <c r="BO4" s="28">
        <f t="shared" si="2"/>
        <v>3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28">
        <f t="shared" si="2"/>
        <v>2</v>
      </c>
      <c r="BV4" s="28">
        <f t="shared" si="2"/>
        <v>3</v>
      </c>
      <c r="BW4" s="137">
        <f t="shared" si="2"/>
        <v>3</v>
      </c>
      <c r="BX4" s="38" t="s">
        <v>8</v>
      </c>
      <c r="BY4" s="113">
        <v>1</v>
      </c>
      <c r="BZ4" s="193">
        <v>1875</v>
      </c>
      <c r="CA4" s="194"/>
      <c r="CB4" s="28">
        <f aca="true" t="shared" si="3" ref="CB4:DE4">COUNTIF(CB7:CB17,"●")</f>
        <v>5</v>
      </c>
      <c r="CC4" s="28">
        <f t="shared" si="3"/>
        <v>5</v>
      </c>
      <c r="CD4" s="28">
        <f t="shared" si="3"/>
        <v>3</v>
      </c>
      <c r="CE4" s="28">
        <f t="shared" si="3"/>
        <v>2</v>
      </c>
      <c r="CF4" s="28">
        <f t="shared" si="3"/>
        <v>5</v>
      </c>
      <c r="CG4" s="28">
        <f t="shared" si="3"/>
        <v>5</v>
      </c>
      <c r="CH4" s="28">
        <f t="shared" si="3"/>
        <v>5</v>
      </c>
      <c r="CI4" s="28">
        <f t="shared" si="3"/>
        <v>3</v>
      </c>
      <c r="CJ4" s="28">
        <f t="shared" si="3"/>
        <v>5</v>
      </c>
      <c r="CK4" s="28">
        <f t="shared" si="3"/>
        <v>3</v>
      </c>
      <c r="CL4" s="28">
        <f t="shared" si="3"/>
        <v>5</v>
      </c>
      <c r="CM4" s="28">
        <f t="shared" si="3"/>
        <v>3</v>
      </c>
      <c r="CN4" s="28">
        <f t="shared" si="3"/>
        <v>3</v>
      </c>
      <c r="CO4" s="28">
        <f t="shared" si="3"/>
        <v>5</v>
      </c>
      <c r="CP4" s="28">
        <f t="shared" si="3"/>
        <v>4</v>
      </c>
      <c r="CQ4" s="28">
        <f t="shared" si="3"/>
        <v>3</v>
      </c>
      <c r="CR4" s="28">
        <f t="shared" si="3"/>
        <v>3</v>
      </c>
      <c r="CS4" s="28">
        <f t="shared" si="3"/>
        <v>3</v>
      </c>
      <c r="CT4" s="28">
        <f t="shared" si="3"/>
        <v>2</v>
      </c>
      <c r="CU4" s="28">
        <f t="shared" si="3"/>
        <v>3</v>
      </c>
      <c r="CV4" s="28">
        <f t="shared" si="3"/>
        <v>2</v>
      </c>
      <c r="CW4" s="28">
        <f t="shared" si="3"/>
        <v>3</v>
      </c>
      <c r="CX4" s="28">
        <f t="shared" si="3"/>
        <v>2</v>
      </c>
      <c r="CY4" s="28">
        <f t="shared" si="3"/>
        <v>3</v>
      </c>
      <c r="CZ4" s="28">
        <f t="shared" si="3"/>
        <v>3</v>
      </c>
      <c r="DA4" s="28">
        <f t="shared" si="3"/>
        <v>3</v>
      </c>
      <c r="DB4" s="28">
        <f t="shared" si="3"/>
        <v>3</v>
      </c>
      <c r="DC4" s="28">
        <f t="shared" si="3"/>
        <v>3</v>
      </c>
      <c r="DD4" s="28">
        <f t="shared" si="3"/>
        <v>3</v>
      </c>
      <c r="DE4" s="138">
        <f t="shared" si="3"/>
        <v>3</v>
      </c>
      <c r="DF4" s="41" t="s">
        <v>8</v>
      </c>
      <c r="DG4" s="113"/>
      <c r="DH4" s="193">
        <v>3038</v>
      </c>
      <c r="DI4" s="194"/>
      <c r="DJ4" s="28">
        <f aca="true" t="shared" si="4" ref="DJ4:EM4">COUNTIF(DJ7:DJ17,"●")</f>
        <v>5</v>
      </c>
      <c r="DK4" s="28">
        <f t="shared" si="4"/>
        <v>6</v>
      </c>
      <c r="DL4" s="28">
        <f t="shared" si="4"/>
        <v>5</v>
      </c>
      <c r="DM4" s="28">
        <f t="shared" si="4"/>
        <v>2</v>
      </c>
      <c r="DN4" s="28">
        <f t="shared" si="4"/>
        <v>5</v>
      </c>
      <c r="DO4" s="28">
        <f t="shared" si="4"/>
        <v>6</v>
      </c>
      <c r="DP4" s="28">
        <f t="shared" si="4"/>
        <v>5</v>
      </c>
      <c r="DQ4" s="28">
        <f t="shared" si="4"/>
        <v>5</v>
      </c>
      <c r="DR4" s="28">
        <f t="shared" si="4"/>
        <v>6</v>
      </c>
      <c r="DS4" s="28">
        <f t="shared" si="4"/>
        <v>5</v>
      </c>
      <c r="DT4" s="28">
        <f t="shared" si="4"/>
        <v>5</v>
      </c>
      <c r="DU4" s="28">
        <f t="shared" si="4"/>
        <v>6</v>
      </c>
      <c r="DV4" s="28">
        <f t="shared" si="4"/>
        <v>7</v>
      </c>
      <c r="DW4" s="28">
        <f t="shared" si="4"/>
        <v>6</v>
      </c>
      <c r="DX4" s="28">
        <f t="shared" si="4"/>
        <v>7</v>
      </c>
      <c r="DY4" s="28">
        <f t="shared" si="4"/>
        <v>7</v>
      </c>
      <c r="DZ4" s="28">
        <f t="shared" si="4"/>
        <v>6</v>
      </c>
      <c r="EA4" s="28">
        <f t="shared" si="4"/>
        <v>6</v>
      </c>
      <c r="EB4" s="28">
        <f t="shared" si="4"/>
        <v>6</v>
      </c>
      <c r="EC4" s="28">
        <f t="shared" si="4"/>
        <v>7</v>
      </c>
      <c r="ED4" s="28">
        <f t="shared" si="4"/>
        <v>6</v>
      </c>
      <c r="EE4" s="28">
        <f t="shared" si="4"/>
        <v>5</v>
      </c>
      <c r="EF4" s="28">
        <f t="shared" si="4"/>
        <v>7</v>
      </c>
      <c r="EG4" s="28">
        <f t="shared" si="4"/>
        <v>4</v>
      </c>
      <c r="EH4" s="28">
        <f t="shared" si="4"/>
        <v>4</v>
      </c>
      <c r="EI4" s="28">
        <f t="shared" si="4"/>
        <v>7</v>
      </c>
      <c r="EJ4" s="28">
        <f t="shared" si="4"/>
        <v>7</v>
      </c>
      <c r="EK4" s="28">
        <f t="shared" si="4"/>
        <v>4</v>
      </c>
      <c r="EL4" s="28">
        <f t="shared" si="4"/>
        <v>6</v>
      </c>
      <c r="EM4" s="137">
        <f t="shared" si="4"/>
        <v>7</v>
      </c>
      <c r="EN4" s="41" t="s">
        <v>8</v>
      </c>
      <c r="EO4" s="113">
        <v>1</v>
      </c>
      <c r="EP4" s="193">
        <v>2873</v>
      </c>
      <c r="EQ4" s="194"/>
      <c r="ER4" s="28">
        <f aca="true" t="shared" si="5" ref="ER4:FU4">COUNTIF(ER7:ER17,"●")</f>
        <v>4</v>
      </c>
      <c r="ES4" s="28">
        <f t="shared" si="5"/>
        <v>2</v>
      </c>
      <c r="ET4" s="28">
        <f t="shared" si="5"/>
        <v>4</v>
      </c>
      <c r="EU4" s="28">
        <f t="shared" si="5"/>
        <v>0</v>
      </c>
      <c r="EV4" s="28">
        <f t="shared" si="5"/>
        <v>1</v>
      </c>
      <c r="EW4" s="28">
        <f t="shared" si="5"/>
        <v>5</v>
      </c>
      <c r="EX4" s="28">
        <f t="shared" si="5"/>
        <v>3</v>
      </c>
      <c r="EY4" s="28">
        <f t="shared" si="5"/>
        <v>6</v>
      </c>
      <c r="EZ4" s="28">
        <f t="shared" si="5"/>
        <v>3</v>
      </c>
      <c r="FA4" s="28">
        <f t="shared" si="5"/>
        <v>6</v>
      </c>
      <c r="FB4" s="28">
        <f t="shared" si="5"/>
        <v>4</v>
      </c>
      <c r="FC4" s="28">
        <f t="shared" si="5"/>
        <v>4</v>
      </c>
      <c r="FD4" s="28">
        <f t="shared" si="5"/>
        <v>6</v>
      </c>
      <c r="FE4" s="28">
        <f t="shared" si="5"/>
        <v>4</v>
      </c>
      <c r="FF4" s="28">
        <f t="shared" si="5"/>
        <v>2</v>
      </c>
      <c r="FG4" s="28">
        <f t="shared" si="5"/>
        <v>3</v>
      </c>
      <c r="FH4" s="28">
        <f t="shared" si="5"/>
        <v>2</v>
      </c>
      <c r="FI4" s="28">
        <f t="shared" si="5"/>
        <v>2</v>
      </c>
      <c r="FJ4" s="28">
        <f t="shared" si="5"/>
        <v>3</v>
      </c>
      <c r="FK4" s="28">
        <f t="shared" si="5"/>
        <v>2</v>
      </c>
      <c r="FL4" s="28">
        <f t="shared" si="5"/>
        <v>2</v>
      </c>
      <c r="FM4" s="28">
        <f t="shared" si="5"/>
        <v>3</v>
      </c>
      <c r="FN4" s="28">
        <f t="shared" si="5"/>
        <v>4</v>
      </c>
      <c r="FO4" s="28">
        <f t="shared" si="5"/>
        <v>2</v>
      </c>
      <c r="FP4" s="28">
        <f t="shared" si="5"/>
        <v>2</v>
      </c>
      <c r="FQ4" s="28">
        <f t="shared" si="5"/>
        <v>2</v>
      </c>
      <c r="FR4" s="28">
        <f t="shared" si="5"/>
        <v>2</v>
      </c>
      <c r="FS4" s="28">
        <f t="shared" si="5"/>
        <v>2</v>
      </c>
      <c r="FT4" s="28">
        <f t="shared" si="5"/>
        <v>4</v>
      </c>
      <c r="FU4" s="137">
        <f t="shared" si="5"/>
        <v>4</v>
      </c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</row>
    <row r="5" spans="1:177" ht="18" customHeight="1">
      <c r="A5" s="233" t="s">
        <v>26</v>
      </c>
      <c r="B5" s="234"/>
      <c r="C5" s="234"/>
      <c r="D5" s="234"/>
      <c r="E5" s="234"/>
      <c r="F5" s="234"/>
      <c r="G5" s="235"/>
      <c r="H5" s="42" t="s">
        <v>9</v>
      </c>
      <c r="I5" s="112"/>
      <c r="J5" s="206"/>
      <c r="K5" s="207"/>
      <c r="L5" s="185">
        <f>AO4*10+I4*10+I5*20+(J7+J8+J9+J10+J11+J12+J13+J14+J15+J17)</f>
        <v>174</v>
      </c>
      <c r="M5" s="185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42" t="s">
        <v>9</v>
      </c>
      <c r="AQ5" s="153">
        <f>COUNTIF(AQ7:AQ17,"등반")</f>
        <v>0</v>
      </c>
      <c r="AR5" s="198"/>
      <c r="AS5" s="198"/>
      <c r="AT5" s="185">
        <f>BW4*10+AQ4*10+AQ5*20+(AR7+AR8+AR9+AR10+AR11+AR12+AR13+AR14+AR15+AR17)</f>
        <v>33</v>
      </c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6"/>
      <c r="BW5" s="187"/>
      <c r="BX5" s="39" t="s">
        <v>9</v>
      </c>
      <c r="BY5" s="112">
        <f>COUNTIF(BY7:BY17,"등반")</f>
        <v>0</v>
      </c>
      <c r="BZ5" s="195"/>
      <c r="CA5" s="196"/>
      <c r="CB5" s="185">
        <f>DE4*10+BY4*10+BY5*20+(BZ7+BZ8+BZ9+BZ10+BZ11+BZ12+BZ13+BZ14+BZ15+BZ17)</f>
        <v>40</v>
      </c>
      <c r="CC5" s="185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42" t="s">
        <v>9</v>
      </c>
      <c r="DG5" s="112"/>
      <c r="DH5" s="195"/>
      <c r="DI5" s="196"/>
      <c r="DJ5" s="185">
        <f>EM4*10+DG4*10+DG5*20+(DH7+DH8+DH9+DH10+DH11+DH12+DH13+DH14+DH15+DH17)</f>
        <v>93</v>
      </c>
      <c r="DK5" s="185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7"/>
      <c r="EN5" s="42" t="s">
        <v>9</v>
      </c>
      <c r="EO5" s="112"/>
      <c r="EP5" s="195"/>
      <c r="EQ5" s="196"/>
      <c r="ER5" s="185">
        <f>FU4*10+EO4*10+EO5*20+(EP7+EP8+EP9+EP10+EP11+EP12+EP13+EP14+EP15+EP17)</f>
        <v>85</v>
      </c>
      <c r="ES5" s="185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7"/>
    </row>
    <row r="6" spans="1:177" ht="18" customHeight="1">
      <c r="A6" s="236"/>
      <c r="B6" s="237"/>
      <c r="C6" s="237"/>
      <c r="D6" s="237"/>
      <c r="E6" s="237"/>
      <c r="F6" s="237"/>
      <c r="G6" s="238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120">
        <v>30</v>
      </c>
      <c r="AP6" s="41" t="s">
        <v>10</v>
      </c>
      <c r="AQ6" s="4" t="s">
        <v>11</v>
      </c>
      <c r="AR6" s="4" t="s">
        <v>56</v>
      </c>
      <c r="AS6" s="4" t="s">
        <v>12</v>
      </c>
      <c r="AT6" s="24">
        <v>1</v>
      </c>
      <c r="AU6" s="24">
        <v>2</v>
      </c>
      <c r="AV6" s="24">
        <v>3</v>
      </c>
      <c r="AW6" s="24">
        <v>4</v>
      </c>
      <c r="AX6" s="24">
        <v>5</v>
      </c>
      <c r="AY6" s="24">
        <v>6</v>
      </c>
      <c r="AZ6" s="24">
        <v>7</v>
      </c>
      <c r="BA6" s="24">
        <v>8</v>
      </c>
      <c r="BB6" s="24">
        <v>9</v>
      </c>
      <c r="BC6" s="24">
        <v>10</v>
      </c>
      <c r="BD6" s="24">
        <v>11</v>
      </c>
      <c r="BE6" s="24">
        <v>12</v>
      </c>
      <c r="BF6" s="24">
        <v>13</v>
      </c>
      <c r="BG6" s="24">
        <v>14</v>
      </c>
      <c r="BH6" s="24">
        <v>15</v>
      </c>
      <c r="BI6" s="24">
        <v>16</v>
      </c>
      <c r="BJ6" s="24">
        <v>17</v>
      </c>
      <c r="BK6" s="24">
        <v>18</v>
      </c>
      <c r="BL6" s="24">
        <v>19</v>
      </c>
      <c r="BM6" s="24">
        <v>20</v>
      </c>
      <c r="BN6" s="24">
        <v>21</v>
      </c>
      <c r="BO6" s="24">
        <v>22</v>
      </c>
      <c r="BP6" s="24">
        <v>23</v>
      </c>
      <c r="BQ6" s="24">
        <v>24</v>
      </c>
      <c r="BR6" s="24">
        <v>25</v>
      </c>
      <c r="BS6" s="24">
        <v>26</v>
      </c>
      <c r="BT6" s="24">
        <v>27</v>
      </c>
      <c r="BU6" s="24">
        <v>28</v>
      </c>
      <c r="BV6" s="120">
        <v>29</v>
      </c>
      <c r="BW6" s="136">
        <v>30</v>
      </c>
      <c r="BX6" s="38" t="s">
        <v>10</v>
      </c>
      <c r="BY6" s="4" t="s">
        <v>11</v>
      </c>
      <c r="BZ6" s="4" t="s">
        <v>56</v>
      </c>
      <c r="CA6" s="4" t="s">
        <v>12</v>
      </c>
      <c r="CB6" s="24">
        <v>1</v>
      </c>
      <c r="CC6" s="24">
        <v>2</v>
      </c>
      <c r="CD6" s="120">
        <v>3</v>
      </c>
      <c r="CE6" s="120">
        <v>4</v>
      </c>
      <c r="CF6" s="120">
        <v>5</v>
      </c>
      <c r="CG6" s="120">
        <v>6</v>
      </c>
      <c r="CH6" s="120">
        <v>7</v>
      </c>
      <c r="CI6" s="120">
        <v>8</v>
      </c>
      <c r="CJ6" s="120">
        <v>9</v>
      </c>
      <c r="CK6" s="120">
        <v>10</v>
      </c>
      <c r="CL6" s="120">
        <v>11</v>
      </c>
      <c r="CM6" s="120">
        <v>12</v>
      </c>
      <c r="CN6" s="120">
        <v>13</v>
      </c>
      <c r="CO6" s="120">
        <v>14</v>
      </c>
      <c r="CP6" s="120">
        <v>15</v>
      </c>
      <c r="CQ6" s="120">
        <v>16</v>
      </c>
      <c r="CR6" s="120">
        <v>17</v>
      </c>
      <c r="CS6" s="120">
        <v>18</v>
      </c>
      <c r="CT6" s="120">
        <v>19</v>
      </c>
      <c r="CU6" s="120">
        <v>20</v>
      </c>
      <c r="CV6" s="120">
        <v>21</v>
      </c>
      <c r="CW6" s="120">
        <v>22</v>
      </c>
      <c r="CX6" s="120">
        <v>23</v>
      </c>
      <c r="CY6" s="120">
        <v>24</v>
      </c>
      <c r="CZ6" s="120">
        <v>25</v>
      </c>
      <c r="DA6" s="120">
        <v>26</v>
      </c>
      <c r="DB6" s="120">
        <v>27</v>
      </c>
      <c r="DC6" s="120">
        <v>28</v>
      </c>
      <c r="DD6" s="120">
        <v>29</v>
      </c>
      <c r="DE6" s="120">
        <v>30</v>
      </c>
      <c r="DF6" s="41" t="s">
        <v>10</v>
      </c>
      <c r="DG6" s="4" t="s">
        <v>11</v>
      </c>
      <c r="DH6" s="4" t="s">
        <v>57</v>
      </c>
      <c r="DI6" s="4" t="s">
        <v>12</v>
      </c>
      <c r="DJ6" s="24">
        <v>1</v>
      </c>
      <c r="DK6" s="24">
        <v>2</v>
      </c>
      <c r="DL6" s="120">
        <v>3</v>
      </c>
      <c r="DM6" s="120">
        <v>4</v>
      </c>
      <c r="DN6" s="120">
        <v>5</v>
      </c>
      <c r="DO6" s="120">
        <v>6</v>
      </c>
      <c r="DP6" s="120">
        <v>7</v>
      </c>
      <c r="DQ6" s="120">
        <v>8</v>
      </c>
      <c r="DR6" s="120">
        <v>9</v>
      </c>
      <c r="DS6" s="120">
        <v>10</v>
      </c>
      <c r="DT6" s="120">
        <v>11</v>
      </c>
      <c r="DU6" s="120">
        <v>12</v>
      </c>
      <c r="DV6" s="120">
        <v>13</v>
      </c>
      <c r="DW6" s="120">
        <v>14</v>
      </c>
      <c r="DX6" s="120">
        <v>15</v>
      </c>
      <c r="DY6" s="120">
        <v>16</v>
      </c>
      <c r="DZ6" s="120">
        <v>17</v>
      </c>
      <c r="EA6" s="120">
        <v>18</v>
      </c>
      <c r="EB6" s="120">
        <v>19</v>
      </c>
      <c r="EC6" s="120">
        <v>20</v>
      </c>
      <c r="ED6" s="120">
        <v>21</v>
      </c>
      <c r="EE6" s="120">
        <v>22</v>
      </c>
      <c r="EF6" s="120">
        <v>23</v>
      </c>
      <c r="EG6" s="120">
        <v>24</v>
      </c>
      <c r="EH6" s="120">
        <v>25</v>
      </c>
      <c r="EI6" s="120">
        <v>26</v>
      </c>
      <c r="EJ6" s="120">
        <v>27</v>
      </c>
      <c r="EK6" s="120">
        <v>28</v>
      </c>
      <c r="EL6" s="120">
        <v>29</v>
      </c>
      <c r="EM6" s="120">
        <v>30</v>
      </c>
      <c r="EN6" s="41" t="s">
        <v>10</v>
      </c>
      <c r="EO6" s="93" t="s">
        <v>11</v>
      </c>
      <c r="EP6" s="93" t="s">
        <v>56</v>
      </c>
      <c r="EQ6" s="93" t="s">
        <v>12</v>
      </c>
      <c r="ER6" s="24">
        <v>1</v>
      </c>
      <c r="ES6" s="24">
        <v>2</v>
      </c>
      <c r="ET6" s="120">
        <v>3</v>
      </c>
      <c r="EU6" s="120">
        <v>4</v>
      </c>
      <c r="EV6" s="120">
        <v>5</v>
      </c>
      <c r="EW6" s="120">
        <v>6</v>
      </c>
      <c r="EX6" s="120">
        <v>7</v>
      </c>
      <c r="EY6" s="120">
        <v>8</v>
      </c>
      <c r="EZ6" s="120">
        <v>9</v>
      </c>
      <c r="FA6" s="120">
        <v>10</v>
      </c>
      <c r="FB6" s="120">
        <v>11</v>
      </c>
      <c r="FC6" s="120">
        <v>12</v>
      </c>
      <c r="FD6" s="120">
        <v>13</v>
      </c>
      <c r="FE6" s="120">
        <v>14</v>
      </c>
      <c r="FF6" s="120">
        <v>15</v>
      </c>
      <c r="FG6" s="120">
        <v>16</v>
      </c>
      <c r="FH6" s="120">
        <v>17</v>
      </c>
      <c r="FI6" s="120">
        <v>18</v>
      </c>
      <c r="FJ6" s="120">
        <v>19</v>
      </c>
      <c r="FK6" s="120">
        <v>20</v>
      </c>
      <c r="FL6" s="120">
        <v>21</v>
      </c>
      <c r="FM6" s="120">
        <v>22</v>
      </c>
      <c r="FN6" s="120">
        <v>23</v>
      </c>
      <c r="FO6" s="120">
        <v>24</v>
      </c>
      <c r="FP6" s="120">
        <v>25</v>
      </c>
      <c r="FQ6" s="120">
        <v>26</v>
      </c>
      <c r="FR6" s="120">
        <v>27</v>
      </c>
      <c r="FS6" s="120">
        <v>28</v>
      </c>
      <c r="FT6" s="120">
        <v>29</v>
      </c>
      <c r="FU6" s="136">
        <v>30</v>
      </c>
    </row>
    <row r="7" spans="1:177" ht="18" customHeight="1">
      <c r="A7" s="94" t="s">
        <v>11</v>
      </c>
      <c r="B7" s="177" t="s">
        <v>27</v>
      </c>
      <c r="C7" s="178"/>
      <c r="D7" s="199" t="s">
        <v>6</v>
      </c>
      <c r="E7" s="199"/>
      <c r="F7" s="199" t="s">
        <v>20</v>
      </c>
      <c r="G7" s="200"/>
      <c r="H7" s="95" t="s">
        <v>67</v>
      </c>
      <c r="I7" s="30" t="s">
        <v>22</v>
      </c>
      <c r="J7" s="96">
        <v>1</v>
      </c>
      <c r="K7" s="24">
        <f aca="true" t="shared" si="6" ref="K7:K12">COUNTIF(L7:AO7,"●")</f>
        <v>30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118" t="s">
        <v>100</v>
      </c>
      <c r="AP7" s="95" t="s">
        <v>71</v>
      </c>
      <c r="AQ7" s="30" t="s">
        <v>230</v>
      </c>
      <c r="AR7" s="154"/>
      <c r="AS7" s="24">
        <f>COUNTIF(AT7:BW7,"●")</f>
        <v>21</v>
      </c>
      <c r="AT7" s="74" t="s">
        <v>148</v>
      </c>
      <c r="AU7" s="74" t="s">
        <v>148</v>
      </c>
      <c r="AV7" s="74" t="s">
        <v>100</v>
      </c>
      <c r="AW7" s="74" t="s">
        <v>100</v>
      </c>
      <c r="AX7" s="74" t="s">
        <v>100</v>
      </c>
      <c r="AY7" s="74" t="s">
        <v>100</v>
      </c>
      <c r="AZ7" s="74" t="s">
        <v>100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 t="s">
        <v>100</v>
      </c>
      <c r="BH7" s="74"/>
      <c r="BI7" s="74"/>
      <c r="BJ7" s="74"/>
      <c r="BK7" s="74"/>
      <c r="BL7" s="74" t="s">
        <v>100</v>
      </c>
      <c r="BM7" s="74" t="s">
        <v>100</v>
      </c>
      <c r="BN7" s="74" t="s">
        <v>100</v>
      </c>
      <c r="BO7" s="74" t="s">
        <v>100</v>
      </c>
      <c r="BP7" s="74" t="s">
        <v>100</v>
      </c>
      <c r="BQ7" s="74"/>
      <c r="BR7" s="74"/>
      <c r="BS7" s="74"/>
      <c r="BT7" s="74"/>
      <c r="BU7" s="74" t="s">
        <v>100</v>
      </c>
      <c r="BV7" s="118" t="s">
        <v>100</v>
      </c>
      <c r="BW7" s="117"/>
      <c r="BX7" s="124" t="s">
        <v>74</v>
      </c>
      <c r="BY7" s="30" t="s">
        <v>22</v>
      </c>
      <c r="BZ7" s="97"/>
      <c r="CA7" s="24">
        <f>COUNTIF(CB7:DE7,"●")</f>
        <v>30</v>
      </c>
      <c r="CB7" s="74" t="s">
        <v>148</v>
      </c>
      <c r="CC7" s="74" t="s">
        <v>148</v>
      </c>
      <c r="CD7" s="118" t="s">
        <v>100</v>
      </c>
      <c r="CE7" s="118" t="s">
        <v>100</v>
      </c>
      <c r="CF7" s="118" t="s">
        <v>100</v>
      </c>
      <c r="CG7" s="118" t="s">
        <v>100</v>
      </c>
      <c r="CH7" s="118" t="s">
        <v>100</v>
      </c>
      <c r="CI7" s="118" t="s">
        <v>100</v>
      </c>
      <c r="CJ7" s="118" t="s">
        <v>100</v>
      </c>
      <c r="CK7" s="118" t="s">
        <v>100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118" t="s">
        <v>100</v>
      </c>
      <c r="DD7" s="118" t="s">
        <v>100</v>
      </c>
      <c r="DE7" s="118" t="s">
        <v>100</v>
      </c>
      <c r="DF7" s="95" t="s">
        <v>79</v>
      </c>
      <c r="DG7" s="30" t="s">
        <v>22</v>
      </c>
      <c r="DH7" s="97"/>
      <c r="DI7" s="24">
        <f aca="true" t="shared" si="7" ref="DI7:DI17">COUNTIF(DJ7:EM7,"●")</f>
        <v>25</v>
      </c>
      <c r="DJ7" s="74" t="s">
        <v>148</v>
      </c>
      <c r="DK7" s="74" t="s">
        <v>148</v>
      </c>
      <c r="DL7" s="118" t="s">
        <v>100</v>
      </c>
      <c r="DM7" s="118"/>
      <c r="DN7" s="118" t="s">
        <v>100</v>
      </c>
      <c r="DO7" s="118" t="s">
        <v>100</v>
      </c>
      <c r="DP7" s="118" t="s">
        <v>100</v>
      </c>
      <c r="DQ7" s="118" t="s">
        <v>100</v>
      </c>
      <c r="DR7" s="118" t="s">
        <v>100</v>
      </c>
      <c r="DS7" s="118"/>
      <c r="DT7" s="118"/>
      <c r="DU7" s="118" t="s">
        <v>100</v>
      </c>
      <c r="DV7" s="118" t="s">
        <v>100</v>
      </c>
      <c r="DW7" s="118" t="s">
        <v>100</v>
      </c>
      <c r="DX7" s="118" t="s">
        <v>100</v>
      </c>
      <c r="DY7" s="118" t="s">
        <v>100</v>
      </c>
      <c r="DZ7" s="118" t="s">
        <v>100</v>
      </c>
      <c r="EA7" s="118" t="s">
        <v>100</v>
      </c>
      <c r="EB7" s="118" t="s">
        <v>100</v>
      </c>
      <c r="EC7" s="118" t="s">
        <v>100</v>
      </c>
      <c r="ED7" s="118" t="s">
        <v>100</v>
      </c>
      <c r="EE7" s="118"/>
      <c r="EF7" s="118" t="s">
        <v>100</v>
      </c>
      <c r="EG7" s="118" t="s">
        <v>100</v>
      </c>
      <c r="EH7" s="118" t="s">
        <v>100</v>
      </c>
      <c r="EI7" s="118" t="s">
        <v>100</v>
      </c>
      <c r="EJ7" s="118" t="s">
        <v>100</v>
      </c>
      <c r="EK7" s="118"/>
      <c r="EL7" s="118" t="s">
        <v>100</v>
      </c>
      <c r="EM7" s="117" t="s">
        <v>100</v>
      </c>
      <c r="EN7" s="95" t="s">
        <v>86</v>
      </c>
      <c r="EO7" s="30" t="s">
        <v>22</v>
      </c>
      <c r="EP7" s="97"/>
      <c r="EQ7" s="24">
        <f aca="true" t="shared" si="8" ref="EQ7:EQ15">COUNTIF(ER7:FU7,"●")</f>
        <v>1</v>
      </c>
      <c r="ER7" s="18"/>
      <c r="ES7" s="18"/>
      <c r="ET7" s="35"/>
      <c r="EU7" s="35"/>
      <c r="EV7" s="35"/>
      <c r="EW7" s="35" t="s">
        <v>100</v>
      </c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19"/>
    </row>
    <row r="8" spans="1:177" ht="18" customHeight="1">
      <c r="A8" s="22" t="s">
        <v>28</v>
      </c>
      <c r="B8" s="180">
        <f>F8/D8</f>
        <v>0.8</v>
      </c>
      <c r="C8" s="181"/>
      <c r="D8" s="182">
        <f>I3+AQ3+BY3</f>
        <v>15</v>
      </c>
      <c r="E8" s="183"/>
      <c r="F8" s="175">
        <f>AO4+BW4+DE4</f>
        <v>12</v>
      </c>
      <c r="G8" s="176"/>
      <c r="H8" s="95" t="s">
        <v>68</v>
      </c>
      <c r="I8" s="30" t="s">
        <v>22</v>
      </c>
      <c r="J8" s="96">
        <v>4</v>
      </c>
      <c r="K8" s="24">
        <f t="shared" si="6"/>
        <v>28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118" t="s">
        <v>100</v>
      </c>
      <c r="AP8" s="95" t="s">
        <v>72</v>
      </c>
      <c r="AQ8" s="30" t="s">
        <v>230</v>
      </c>
      <c r="AR8" s="154"/>
      <c r="AS8" s="24">
        <f>COUNTIF(AT8:BW8,"●")</f>
        <v>25</v>
      </c>
      <c r="AT8" s="74" t="s">
        <v>148</v>
      </c>
      <c r="AU8" s="74" t="s">
        <v>148</v>
      </c>
      <c r="AV8" s="74" t="s">
        <v>100</v>
      </c>
      <c r="AW8" s="74"/>
      <c r="AX8" s="74" t="s">
        <v>100</v>
      </c>
      <c r="AY8" s="74" t="s">
        <v>100</v>
      </c>
      <c r="AZ8" s="74" t="s">
        <v>100</v>
      </c>
      <c r="BA8" s="74" t="s">
        <v>100</v>
      </c>
      <c r="BB8" s="74" t="s">
        <v>100</v>
      </c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 t="s">
        <v>100</v>
      </c>
      <c r="BJ8" s="74"/>
      <c r="BK8" s="74" t="s">
        <v>100</v>
      </c>
      <c r="BL8" s="74"/>
      <c r="BM8" s="74" t="s">
        <v>100</v>
      </c>
      <c r="BN8" s="74" t="s">
        <v>100</v>
      </c>
      <c r="BO8" s="74" t="s">
        <v>100</v>
      </c>
      <c r="BP8" s="74"/>
      <c r="BQ8" s="74" t="s">
        <v>100</v>
      </c>
      <c r="BR8" s="74" t="s">
        <v>100</v>
      </c>
      <c r="BS8" s="74" t="s">
        <v>100</v>
      </c>
      <c r="BT8" s="74" t="s">
        <v>100</v>
      </c>
      <c r="BU8" s="74"/>
      <c r="BV8" s="118" t="s">
        <v>100</v>
      </c>
      <c r="BW8" s="117" t="s">
        <v>100</v>
      </c>
      <c r="BX8" s="124" t="s">
        <v>75</v>
      </c>
      <c r="BY8" s="30" t="s">
        <v>22</v>
      </c>
      <c r="BZ8" s="97"/>
      <c r="CA8" s="24">
        <f>COUNTIF(CB8:DE8,"●")</f>
        <v>9</v>
      </c>
      <c r="CB8" s="74" t="s">
        <v>148</v>
      </c>
      <c r="CC8" s="74" t="s">
        <v>148</v>
      </c>
      <c r="CD8" s="118"/>
      <c r="CE8" s="118"/>
      <c r="CF8" s="118" t="s">
        <v>100</v>
      </c>
      <c r="CG8" s="118" t="s">
        <v>100</v>
      </c>
      <c r="CH8" s="118" t="s">
        <v>100</v>
      </c>
      <c r="CI8" s="118"/>
      <c r="CJ8" s="118" t="s">
        <v>100</v>
      </c>
      <c r="CK8" s="118"/>
      <c r="CL8" s="118" t="s">
        <v>100</v>
      </c>
      <c r="CM8" s="118"/>
      <c r="CN8" s="118"/>
      <c r="CO8" s="118" t="s">
        <v>100</v>
      </c>
      <c r="CP8" s="118" t="s">
        <v>100</v>
      </c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95" t="s">
        <v>80</v>
      </c>
      <c r="DG8" s="30" t="s">
        <v>22</v>
      </c>
      <c r="DH8" s="97"/>
      <c r="DI8" s="24">
        <f t="shared" si="7"/>
        <v>0</v>
      </c>
      <c r="DJ8" s="18"/>
      <c r="DK8" s="18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19"/>
      <c r="EN8" s="95" t="s">
        <v>87</v>
      </c>
      <c r="EO8" s="30" t="s">
        <v>22</v>
      </c>
      <c r="EP8" s="97"/>
      <c r="EQ8" s="24">
        <f t="shared" si="8"/>
        <v>0</v>
      </c>
      <c r="ER8" s="18"/>
      <c r="ES8" s="18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19"/>
    </row>
    <row r="9" spans="1:177" ht="18" customHeight="1">
      <c r="A9" s="22" t="s">
        <v>13</v>
      </c>
      <c r="B9" s="180">
        <f>F9/D9</f>
        <v>0.5862068965517241</v>
      </c>
      <c r="C9" s="181"/>
      <c r="D9" s="182">
        <f>DG3+EO3+I20+AQ20</f>
        <v>29</v>
      </c>
      <c r="E9" s="183"/>
      <c r="F9" s="177">
        <f>EM4+FU4+AO21+BW21</f>
        <v>17</v>
      </c>
      <c r="G9" s="179"/>
      <c r="H9" s="95" t="s">
        <v>69</v>
      </c>
      <c r="I9" s="30" t="s">
        <v>22</v>
      </c>
      <c r="J9" s="96">
        <v>78</v>
      </c>
      <c r="K9" s="24">
        <f t="shared" si="6"/>
        <v>17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118" t="s">
        <v>100</v>
      </c>
      <c r="AP9" s="95" t="s">
        <v>103</v>
      </c>
      <c r="AQ9" s="30" t="s">
        <v>22</v>
      </c>
      <c r="AR9" s="154">
        <v>3</v>
      </c>
      <c r="AS9" s="24">
        <f>COUNTIF(AT9:BW9,"●")</f>
        <v>26</v>
      </c>
      <c r="AT9" s="18" t="s">
        <v>100</v>
      </c>
      <c r="AU9" s="18" t="s">
        <v>100</v>
      </c>
      <c r="AV9" s="18" t="s">
        <v>100</v>
      </c>
      <c r="AW9" s="18" t="s">
        <v>100</v>
      </c>
      <c r="AX9" s="18" t="s">
        <v>100</v>
      </c>
      <c r="AY9" s="18" t="s">
        <v>100</v>
      </c>
      <c r="AZ9" s="18" t="s">
        <v>100</v>
      </c>
      <c r="BA9" s="18" t="s">
        <v>100</v>
      </c>
      <c r="BB9" s="18" t="s">
        <v>100</v>
      </c>
      <c r="BC9" s="18"/>
      <c r="BD9" s="18" t="s">
        <v>100</v>
      </c>
      <c r="BE9" s="18"/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/>
      <c r="BM9" s="18" t="s">
        <v>100</v>
      </c>
      <c r="BN9" s="18" t="s">
        <v>100</v>
      </c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18" t="s">
        <v>100</v>
      </c>
      <c r="BU9" s="74" t="s">
        <v>100</v>
      </c>
      <c r="BV9" s="118"/>
      <c r="BW9" s="117" t="s">
        <v>100</v>
      </c>
      <c r="BX9" s="124" t="s">
        <v>76</v>
      </c>
      <c r="BY9" s="30" t="s">
        <v>22</v>
      </c>
      <c r="BZ9" s="97"/>
      <c r="CA9" s="24">
        <f>COUNTIF(CB9:DE9,"●")</f>
        <v>9</v>
      </c>
      <c r="CB9" s="74" t="s">
        <v>148</v>
      </c>
      <c r="CC9" s="74" t="s">
        <v>148</v>
      </c>
      <c r="CD9" s="118"/>
      <c r="CE9" s="118"/>
      <c r="CF9" s="118" t="s">
        <v>100</v>
      </c>
      <c r="CG9" s="118" t="s">
        <v>100</v>
      </c>
      <c r="CH9" s="118" t="s">
        <v>100</v>
      </c>
      <c r="CI9" s="118"/>
      <c r="CJ9" s="118" t="s">
        <v>100</v>
      </c>
      <c r="CK9" s="118"/>
      <c r="CL9" s="118" t="s">
        <v>100</v>
      </c>
      <c r="CM9" s="118"/>
      <c r="CN9" s="118"/>
      <c r="CO9" s="118" t="s">
        <v>100</v>
      </c>
      <c r="CP9" s="118" t="s">
        <v>100</v>
      </c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95" t="s">
        <v>81</v>
      </c>
      <c r="DG9" s="30" t="s">
        <v>22</v>
      </c>
      <c r="DH9" s="97"/>
      <c r="DI9" s="24">
        <f t="shared" si="7"/>
        <v>24</v>
      </c>
      <c r="DJ9" s="74" t="s">
        <v>148</v>
      </c>
      <c r="DK9" s="74" t="s">
        <v>148</v>
      </c>
      <c r="DL9" s="118" t="s">
        <v>100</v>
      </c>
      <c r="DM9" s="118"/>
      <c r="DN9" s="118" t="s">
        <v>100</v>
      </c>
      <c r="DO9" s="118" t="s">
        <v>100</v>
      </c>
      <c r="DP9" s="118" t="s">
        <v>100</v>
      </c>
      <c r="DQ9" s="118" t="s">
        <v>100</v>
      </c>
      <c r="DR9" s="118" t="s">
        <v>100</v>
      </c>
      <c r="DS9" s="118" t="s">
        <v>100</v>
      </c>
      <c r="DT9" s="118" t="s">
        <v>100</v>
      </c>
      <c r="DU9" s="118" t="s">
        <v>100</v>
      </c>
      <c r="DV9" s="118" t="s">
        <v>100</v>
      </c>
      <c r="DW9" s="118" t="s">
        <v>100</v>
      </c>
      <c r="DX9" s="118" t="s">
        <v>100</v>
      </c>
      <c r="DY9" s="118" t="s">
        <v>100</v>
      </c>
      <c r="DZ9" s="118"/>
      <c r="EA9" s="118" t="s">
        <v>100</v>
      </c>
      <c r="EB9" s="118"/>
      <c r="EC9" s="118" t="s">
        <v>100</v>
      </c>
      <c r="ED9" s="118" t="s">
        <v>100</v>
      </c>
      <c r="EE9" s="118"/>
      <c r="EF9" s="118" t="s">
        <v>100</v>
      </c>
      <c r="EG9" s="118" t="s">
        <v>100</v>
      </c>
      <c r="EH9" s="118"/>
      <c r="EI9" s="118" t="s">
        <v>100</v>
      </c>
      <c r="EJ9" s="118" t="s">
        <v>100</v>
      </c>
      <c r="EK9" s="118"/>
      <c r="EL9" s="118" t="s">
        <v>100</v>
      </c>
      <c r="EM9" s="117" t="s">
        <v>100</v>
      </c>
      <c r="EN9" s="95" t="s">
        <v>91</v>
      </c>
      <c r="EO9" s="30" t="s">
        <v>22</v>
      </c>
      <c r="EP9" s="97"/>
      <c r="EQ9" s="24">
        <f t="shared" si="8"/>
        <v>12</v>
      </c>
      <c r="ER9" s="18"/>
      <c r="ES9" s="18"/>
      <c r="ET9" s="35" t="s">
        <v>100</v>
      </c>
      <c r="EU9" s="35"/>
      <c r="EV9" s="35"/>
      <c r="EW9" s="35" t="s">
        <v>100</v>
      </c>
      <c r="EX9" s="35" t="s">
        <v>100</v>
      </c>
      <c r="EY9" s="35" t="s">
        <v>100</v>
      </c>
      <c r="EZ9" s="35" t="s">
        <v>100</v>
      </c>
      <c r="FA9" s="35" t="s">
        <v>100</v>
      </c>
      <c r="FB9" s="35"/>
      <c r="FC9" s="35"/>
      <c r="FD9" s="35" t="s">
        <v>100</v>
      </c>
      <c r="FE9" s="35" t="s">
        <v>100</v>
      </c>
      <c r="FF9" s="35"/>
      <c r="FG9" s="35"/>
      <c r="FH9" s="35"/>
      <c r="FI9" s="35"/>
      <c r="FJ9" s="35"/>
      <c r="FK9" s="35"/>
      <c r="FL9" s="35"/>
      <c r="FM9" s="35" t="s">
        <v>100</v>
      </c>
      <c r="FN9" s="35" t="s">
        <v>100</v>
      </c>
      <c r="FO9" s="35"/>
      <c r="FP9" s="35"/>
      <c r="FQ9" s="35"/>
      <c r="FR9" s="35"/>
      <c r="FS9" s="35"/>
      <c r="FT9" s="35" t="s">
        <v>100</v>
      </c>
      <c r="FU9" s="19" t="s">
        <v>100</v>
      </c>
    </row>
    <row r="10" spans="1:177" ht="18" customHeight="1">
      <c r="A10" s="22" t="s">
        <v>14</v>
      </c>
      <c r="B10" s="180">
        <f>F10/D10</f>
        <v>0.5882352941176471</v>
      </c>
      <c r="C10" s="181"/>
      <c r="D10" s="182">
        <f>BY20+DG20+EO20</f>
        <v>17</v>
      </c>
      <c r="E10" s="183"/>
      <c r="F10" s="177">
        <f>DE21+EM21+FU21</f>
        <v>10</v>
      </c>
      <c r="G10" s="179"/>
      <c r="H10" s="95" t="s">
        <v>70</v>
      </c>
      <c r="I10" s="30" t="s">
        <v>22</v>
      </c>
      <c r="J10" s="96">
        <v>20</v>
      </c>
      <c r="K10" s="24">
        <f t="shared" si="6"/>
        <v>27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118" t="s">
        <v>100</v>
      </c>
      <c r="AP10" s="95" t="s">
        <v>207</v>
      </c>
      <c r="AQ10" s="30" t="s">
        <v>230</v>
      </c>
      <c r="AR10" s="154"/>
      <c r="AS10" s="24">
        <f>COUNTIF(AT10:BW10,"●")</f>
        <v>14</v>
      </c>
      <c r="AT10" s="74"/>
      <c r="AU10" s="18" t="s">
        <v>100</v>
      </c>
      <c r="AV10" s="18" t="s">
        <v>100</v>
      </c>
      <c r="AW10" s="18"/>
      <c r="AX10" s="18"/>
      <c r="AY10" s="18" t="s">
        <v>100</v>
      </c>
      <c r="AZ10" s="18" t="s">
        <v>100</v>
      </c>
      <c r="BA10" s="18" t="s">
        <v>100</v>
      </c>
      <c r="BB10" s="18"/>
      <c r="BC10" s="18" t="s">
        <v>100</v>
      </c>
      <c r="BD10" s="18" t="s">
        <v>100</v>
      </c>
      <c r="BE10" s="18"/>
      <c r="BF10" s="18" t="s">
        <v>100</v>
      </c>
      <c r="BG10" s="18"/>
      <c r="BH10" s="18" t="s">
        <v>100</v>
      </c>
      <c r="BI10" s="18"/>
      <c r="BJ10" s="18" t="s">
        <v>100</v>
      </c>
      <c r="BK10" s="18"/>
      <c r="BL10" s="18" t="s">
        <v>100</v>
      </c>
      <c r="BM10" s="18"/>
      <c r="BN10" s="18" t="s">
        <v>100</v>
      </c>
      <c r="BO10" s="18"/>
      <c r="BP10" s="18"/>
      <c r="BQ10" s="18"/>
      <c r="BR10" s="18"/>
      <c r="BS10" s="18"/>
      <c r="BT10" s="18"/>
      <c r="BU10" s="18"/>
      <c r="BV10" s="35" t="s">
        <v>100</v>
      </c>
      <c r="BW10" s="117" t="s">
        <v>100</v>
      </c>
      <c r="BX10" s="124" t="s">
        <v>77</v>
      </c>
      <c r="BY10" s="30" t="s">
        <v>22</v>
      </c>
      <c r="BZ10" s="97"/>
      <c r="CA10" s="24">
        <f>COUNTIF(CB10:DE10,"●")</f>
        <v>26</v>
      </c>
      <c r="CB10" s="74" t="s">
        <v>148</v>
      </c>
      <c r="CC10" s="74" t="s">
        <v>148</v>
      </c>
      <c r="CD10" s="118" t="s">
        <v>100</v>
      </c>
      <c r="CE10" s="118" t="s">
        <v>100</v>
      </c>
      <c r="CF10" s="118" t="s">
        <v>100</v>
      </c>
      <c r="CG10" s="118" t="s">
        <v>100</v>
      </c>
      <c r="CH10" s="118" t="s">
        <v>100</v>
      </c>
      <c r="CI10" s="118" t="s">
        <v>100</v>
      </c>
      <c r="CJ10" s="118" t="s">
        <v>100</v>
      </c>
      <c r="CK10" s="118" t="s">
        <v>100</v>
      </c>
      <c r="CL10" s="118" t="s">
        <v>100</v>
      </c>
      <c r="CM10" s="118" t="s">
        <v>100</v>
      </c>
      <c r="CN10" s="118" t="s">
        <v>100</v>
      </c>
      <c r="CO10" s="118" t="s">
        <v>100</v>
      </c>
      <c r="CP10" s="118"/>
      <c r="CQ10" s="118" t="s">
        <v>100</v>
      </c>
      <c r="CR10" s="118" t="s">
        <v>100</v>
      </c>
      <c r="CS10" s="118" t="s">
        <v>100</v>
      </c>
      <c r="CT10" s="118"/>
      <c r="CU10" s="118" t="s">
        <v>100</v>
      </c>
      <c r="CV10" s="118"/>
      <c r="CW10" s="118" t="s">
        <v>100</v>
      </c>
      <c r="CX10" s="118"/>
      <c r="CY10" s="118" t="s">
        <v>100</v>
      </c>
      <c r="CZ10" s="118" t="s">
        <v>100</v>
      </c>
      <c r="DA10" s="118" t="s">
        <v>100</v>
      </c>
      <c r="DB10" s="118" t="s">
        <v>100</v>
      </c>
      <c r="DC10" s="118" t="s">
        <v>100</v>
      </c>
      <c r="DD10" s="118" t="s">
        <v>100</v>
      </c>
      <c r="DE10" s="118" t="s">
        <v>100</v>
      </c>
      <c r="DF10" s="95" t="s">
        <v>82</v>
      </c>
      <c r="DG10" s="30" t="s">
        <v>22</v>
      </c>
      <c r="DH10" s="97"/>
      <c r="DI10" s="24">
        <f t="shared" si="7"/>
        <v>24</v>
      </c>
      <c r="DJ10" s="74" t="s">
        <v>148</v>
      </c>
      <c r="DK10" s="74" t="s">
        <v>148</v>
      </c>
      <c r="DL10" s="118" t="s">
        <v>100</v>
      </c>
      <c r="DM10" s="118"/>
      <c r="DN10" s="118" t="s">
        <v>100</v>
      </c>
      <c r="DO10" s="118" t="s">
        <v>100</v>
      </c>
      <c r="DP10" s="118" t="s">
        <v>100</v>
      </c>
      <c r="DQ10" s="118" t="s">
        <v>100</v>
      </c>
      <c r="DR10" s="118" t="s">
        <v>100</v>
      </c>
      <c r="DS10" s="118" t="s">
        <v>100</v>
      </c>
      <c r="DT10" s="118" t="s">
        <v>100</v>
      </c>
      <c r="DU10" s="118" t="s">
        <v>100</v>
      </c>
      <c r="DV10" s="118" t="s">
        <v>100</v>
      </c>
      <c r="DW10" s="118"/>
      <c r="DX10" s="118" t="s">
        <v>100</v>
      </c>
      <c r="DY10" s="118" t="s">
        <v>100</v>
      </c>
      <c r="DZ10" s="118" t="s">
        <v>100</v>
      </c>
      <c r="EA10" s="118" t="s">
        <v>100</v>
      </c>
      <c r="EB10" s="118" t="s">
        <v>100</v>
      </c>
      <c r="EC10" s="118" t="s">
        <v>100</v>
      </c>
      <c r="ED10" s="118" t="s">
        <v>100</v>
      </c>
      <c r="EE10" s="118" t="s">
        <v>100</v>
      </c>
      <c r="EF10" s="118" t="s">
        <v>100</v>
      </c>
      <c r="EG10" s="118"/>
      <c r="EH10" s="118"/>
      <c r="EI10" s="118" t="s">
        <v>100</v>
      </c>
      <c r="EJ10" s="118" t="s">
        <v>100</v>
      </c>
      <c r="EK10" s="118"/>
      <c r="EL10" s="118"/>
      <c r="EM10" s="117" t="s">
        <v>100</v>
      </c>
      <c r="EN10" s="95" t="s">
        <v>88</v>
      </c>
      <c r="EO10" s="30" t="s">
        <v>22</v>
      </c>
      <c r="EP10" s="97">
        <v>15</v>
      </c>
      <c r="EQ10" s="24">
        <f t="shared" si="8"/>
        <v>29</v>
      </c>
      <c r="ER10" s="74" t="s">
        <v>148</v>
      </c>
      <c r="ES10" s="74" t="s">
        <v>148</v>
      </c>
      <c r="ET10" s="118" t="s">
        <v>100</v>
      </c>
      <c r="EU10" s="118"/>
      <c r="EV10" s="118" t="s">
        <v>100</v>
      </c>
      <c r="EW10" s="118" t="s">
        <v>100</v>
      </c>
      <c r="EX10" s="118" t="s">
        <v>100</v>
      </c>
      <c r="EY10" s="118" t="s">
        <v>100</v>
      </c>
      <c r="EZ10" s="118" t="s">
        <v>100</v>
      </c>
      <c r="FA10" s="118" t="s">
        <v>100</v>
      </c>
      <c r="FB10" s="118" t="s">
        <v>100</v>
      </c>
      <c r="FC10" s="118" t="s">
        <v>100</v>
      </c>
      <c r="FD10" s="118" t="s">
        <v>100</v>
      </c>
      <c r="FE10" s="118" t="s">
        <v>100</v>
      </c>
      <c r="FF10" s="118" t="s">
        <v>100</v>
      </c>
      <c r="FG10" s="118" t="s">
        <v>100</v>
      </c>
      <c r="FH10" s="118" t="s">
        <v>100</v>
      </c>
      <c r="FI10" s="118" t="s">
        <v>100</v>
      </c>
      <c r="FJ10" s="118" t="s">
        <v>100</v>
      </c>
      <c r="FK10" s="118" t="s">
        <v>100</v>
      </c>
      <c r="FL10" s="118" t="s">
        <v>100</v>
      </c>
      <c r="FM10" s="118" t="s">
        <v>100</v>
      </c>
      <c r="FN10" s="118" t="s">
        <v>100</v>
      </c>
      <c r="FO10" s="118" t="s">
        <v>100</v>
      </c>
      <c r="FP10" s="118" t="s">
        <v>100</v>
      </c>
      <c r="FQ10" s="118" t="s">
        <v>100</v>
      </c>
      <c r="FR10" s="118" t="s">
        <v>100</v>
      </c>
      <c r="FS10" s="118" t="s">
        <v>100</v>
      </c>
      <c r="FT10" s="118" t="s">
        <v>100</v>
      </c>
      <c r="FU10" s="19" t="s">
        <v>100</v>
      </c>
    </row>
    <row r="11" spans="1:177" ht="18" customHeight="1">
      <c r="A11" s="22" t="s">
        <v>149</v>
      </c>
      <c r="B11" s="182">
        <v>2</v>
      </c>
      <c r="C11" s="223"/>
      <c r="D11" s="223"/>
      <c r="E11" s="223"/>
      <c r="F11" s="223"/>
      <c r="G11" s="224"/>
      <c r="H11" s="95" t="s">
        <v>99</v>
      </c>
      <c r="I11" s="30" t="s">
        <v>22</v>
      </c>
      <c r="J11" s="96">
        <v>1</v>
      </c>
      <c r="K11" s="24">
        <f t="shared" si="6"/>
        <v>15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118" t="s">
        <v>100</v>
      </c>
      <c r="AP11" s="95"/>
      <c r="AQ11" s="2"/>
      <c r="AR11" s="154"/>
      <c r="AS11" s="24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35"/>
      <c r="BW11" s="19"/>
      <c r="BX11" s="124" t="s">
        <v>78</v>
      </c>
      <c r="BY11" s="30" t="s">
        <v>22</v>
      </c>
      <c r="BZ11" s="97"/>
      <c r="CA11" s="24">
        <f>COUNTIF(CB11:DE11,"●")</f>
        <v>29</v>
      </c>
      <c r="CB11" s="74" t="s">
        <v>148</v>
      </c>
      <c r="CC11" s="74" t="s">
        <v>148</v>
      </c>
      <c r="CD11" s="118" t="s">
        <v>100</v>
      </c>
      <c r="CE11" s="118"/>
      <c r="CF11" s="118" t="s">
        <v>100</v>
      </c>
      <c r="CG11" s="118" t="s">
        <v>100</v>
      </c>
      <c r="CH11" s="118" t="s">
        <v>100</v>
      </c>
      <c r="CI11" s="118" t="s">
        <v>100</v>
      </c>
      <c r="CJ11" s="118" t="s">
        <v>100</v>
      </c>
      <c r="CK11" s="118" t="s">
        <v>100</v>
      </c>
      <c r="CL11" s="118" t="s">
        <v>100</v>
      </c>
      <c r="CM11" s="118" t="s">
        <v>100</v>
      </c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118" t="s">
        <v>100</v>
      </c>
      <c r="DD11" s="118" t="s">
        <v>100</v>
      </c>
      <c r="DE11" s="118" t="s">
        <v>100</v>
      </c>
      <c r="DF11" s="95" t="s">
        <v>83</v>
      </c>
      <c r="DG11" s="30" t="s">
        <v>22</v>
      </c>
      <c r="DH11" s="97">
        <v>20</v>
      </c>
      <c r="DI11" s="24">
        <f t="shared" si="7"/>
        <v>30</v>
      </c>
      <c r="DJ11" s="74" t="s">
        <v>148</v>
      </c>
      <c r="DK11" s="74" t="s">
        <v>148</v>
      </c>
      <c r="DL11" s="118" t="s">
        <v>100</v>
      </c>
      <c r="DM11" s="118" t="s">
        <v>100</v>
      </c>
      <c r="DN11" s="118" t="s">
        <v>100</v>
      </c>
      <c r="DO11" s="118" t="s">
        <v>100</v>
      </c>
      <c r="DP11" s="118" t="s">
        <v>100</v>
      </c>
      <c r="DQ11" s="118" t="s">
        <v>100</v>
      </c>
      <c r="DR11" s="118" t="s">
        <v>100</v>
      </c>
      <c r="DS11" s="118" t="s">
        <v>100</v>
      </c>
      <c r="DT11" s="118" t="s">
        <v>100</v>
      </c>
      <c r="DU11" s="118" t="s">
        <v>100</v>
      </c>
      <c r="DV11" s="118" t="s">
        <v>100</v>
      </c>
      <c r="DW11" s="118" t="s">
        <v>100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8" t="s">
        <v>100</v>
      </c>
      <c r="EJ11" s="118" t="s">
        <v>100</v>
      </c>
      <c r="EK11" s="118" t="s">
        <v>100</v>
      </c>
      <c r="EL11" s="118" t="s">
        <v>100</v>
      </c>
      <c r="EM11" s="117" t="s">
        <v>100</v>
      </c>
      <c r="EN11" s="95" t="s">
        <v>89</v>
      </c>
      <c r="EO11" s="30" t="s">
        <v>22</v>
      </c>
      <c r="EP11" s="97">
        <v>20</v>
      </c>
      <c r="EQ11" s="24">
        <f t="shared" si="8"/>
        <v>27</v>
      </c>
      <c r="ER11" s="74" t="s">
        <v>148</v>
      </c>
      <c r="ES11" s="74" t="s">
        <v>148</v>
      </c>
      <c r="ET11" s="118" t="s">
        <v>100</v>
      </c>
      <c r="EU11" s="118"/>
      <c r="EV11" s="118"/>
      <c r="EW11" s="118"/>
      <c r="EX11" s="118" t="s">
        <v>100</v>
      </c>
      <c r="EY11" s="118" t="s">
        <v>100</v>
      </c>
      <c r="EZ11" s="118" t="s">
        <v>100</v>
      </c>
      <c r="FA11" s="118" t="s">
        <v>100</v>
      </c>
      <c r="FB11" s="118" t="s">
        <v>100</v>
      </c>
      <c r="FC11" s="118" t="s">
        <v>100</v>
      </c>
      <c r="FD11" s="118" t="s">
        <v>100</v>
      </c>
      <c r="FE11" s="118" t="s">
        <v>100</v>
      </c>
      <c r="FF11" s="118" t="s">
        <v>100</v>
      </c>
      <c r="FG11" s="118" t="s">
        <v>100</v>
      </c>
      <c r="FH11" s="118" t="s">
        <v>100</v>
      </c>
      <c r="FI11" s="118" t="s">
        <v>100</v>
      </c>
      <c r="FJ11" s="118" t="s">
        <v>100</v>
      </c>
      <c r="FK11" s="118" t="s">
        <v>100</v>
      </c>
      <c r="FL11" s="118" t="s">
        <v>100</v>
      </c>
      <c r="FM11" s="118" t="s">
        <v>100</v>
      </c>
      <c r="FN11" s="118" t="s">
        <v>100</v>
      </c>
      <c r="FO11" s="118" t="s">
        <v>100</v>
      </c>
      <c r="FP11" s="118" t="s">
        <v>100</v>
      </c>
      <c r="FQ11" s="118" t="s">
        <v>100</v>
      </c>
      <c r="FR11" s="118" t="s">
        <v>100</v>
      </c>
      <c r="FS11" s="118" t="s">
        <v>100</v>
      </c>
      <c r="FT11" s="118" t="s">
        <v>100</v>
      </c>
      <c r="FU11" s="19" t="s">
        <v>100</v>
      </c>
    </row>
    <row r="12" spans="1:177" ht="18" customHeight="1" thickBot="1">
      <c r="A12" s="23" t="s">
        <v>192</v>
      </c>
      <c r="B12" s="230"/>
      <c r="C12" s="231"/>
      <c r="D12" s="231"/>
      <c r="E12" s="231"/>
      <c r="F12" s="231"/>
      <c r="G12" s="232"/>
      <c r="H12" s="95" t="s">
        <v>194</v>
      </c>
      <c r="I12" s="30" t="s">
        <v>6</v>
      </c>
      <c r="J12" s="96">
        <v>10</v>
      </c>
      <c r="K12" s="24">
        <f t="shared" si="6"/>
        <v>14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118" t="s">
        <v>100</v>
      </c>
      <c r="AP12" s="95"/>
      <c r="AQ12" s="2"/>
      <c r="AR12" s="154"/>
      <c r="AS12" s="24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35"/>
      <c r="BW12" s="19"/>
      <c r="BX12" s="139"/>
      <c r="BY12" s="2"/>
      <c r="BZ12" s="97"/>
      <c r="CA12" s="24"/>
      <c r="CB12" s="18"/>
      <c r="CC12" s="18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95" t="s">
        <v>84</v>
      </c>
      <c r="DG12" s="30" t="s">
        <v>22</v>
      </c>
      <c r="DH12" s="97"/>
      <c r="DI12" s="24">
        <f t="shared" si="7"/>
        <v>28</v>
      </c>
      <c r="DJ12" s="74" t="s">
        <v>148</v>
      </c>
      <c r="DK12" s="74" t="s">
        <v>148</v>
      </c>
      <c r="DL12" s="118" t="s">
        <v>100</v>
      </c>
      <c r="DM12" s="118" t="s">
        <v>100</v>
      </c>
      <c r="DN12" s="118" t="s">
        <v>100</v>
      </c>
      <c r="DO12" s="118" t="s">
        <v>100</v>
      </c>
      <c r="DP12" s="118" t="s">
        <v>100</v>
      </c>
      <c r="DQ12" s="118" t="s">
        <v>100</v>
      </c>
      <c r="DR12" s="118" t="s">
        <v>100</v>
      </c>
      <c r="DS12" s="118" t="s">
        <v>100</v>
      </c>
      <c r="DT12" s="118" t="s">
        <v>100</v>
      </c>
      <c r="DU12" s="118" t="s">
        <v>100</v>
      </c>
      <c r="DV12" s="118" t="s">
        <v>100</v>
      </c>
      <c r="DW12" s="118" t="s">
        <v>100</v>
      </c>
      <c r="DX12" s="118" t="s">
        <v>100</v>
      </c>
      <c r="DY12" s="118" t="s">
        <v>100</v>
      </c>
      <c r="DZ12" s="118" t="s">
        <v>100</v>
      </c>
      <c r="EA12" s="118" t="s">
        <v>100</v>
      </c>
      <c r="EB12" s="118" t="s">
        <v>100</v>
      </c>
      <c r="EC12" s="118" t="s">
        <v>100</v>
      </c>
      <c r="ED12" s="118"/>
      <c r="EE12" s="118" t="s">
        <v>100</v>
      </c>
      <c r="EF12" s="118" t="s">
        <v>100</v>
      </c>
      <c r="EG12" s="118"/>
      <c r="EH12" s="118" t="s">
        <v>100</v>
      </c>
      <c r="EI12" s="118" t="s">
        <v>100</v>
      </c>
      <c r="EJ12" s="118" t="s">
        <v>100</v>
      </c>
      <c r="EK12" s="118" t="s">
        <v>100</v>
      </c>
      <c r="EL12" s="118" t="s">
        <v>100</v>
      </c>
      <c r="EM12" s="117" t="s">
        <v>100</v>
      </c>
      <c r="EN12" s="95" t="s">
        <v>90</v>
      </c>
      <c r="EO12" s="30" t="s">
        <v>22</v>
      </c>
      <c r="EP12" s="97"/>
      <c r="EQ12" s="24">
        <f t="shared" si="8"/>
        <v>10</v>
      </c>
      <c r="ER12" s="74" t="s">
        <v>148</v>
      </c>
      <c r="ES12" s="18"/>
      <c r="ET12" s="35" t="s">
        <v>100</v>
      </c>
      <c r="EU12" s="35"/>
      <c r="EV12" s="35"/>
      <c r="EW12" s="35"/>
      <c r="EX12" s="35"/>
      <c r="EY12" s="35" t="s">
        <v>100</v>
      </c>
      <c r="EZ12" s="35"/>
      <c r="FA12" s="35" t="s">
        <v>100</v>
      </c>
      <c r="FB12" s="35" t="s">
        <v>100</v>
      </c>
      <c r="FC12" s="35"/>
      <c r="FD12" s="35" t="s">
        <v>100</v>
      </c>
      <c r="FE12" s="35"/>
      <c r="FF12" s="35"/>
      <c r="FG12" s="35"/>
      <c r="FH12" s="35"/>
      <c r="FI12" s="35"/>
      <c r="FJ12" s="35" t="s">
        <v>100</v>
      </c>
      <c r="FK12" s="35"/>
      <c r="FL12" s="35"/>
      <c r="FM12" s="35"/>
      <c r="FN12" s="35" t="s">
        <v>100</v>
      </c>
      <c r="FO12" s="35"/>
      <c r="FP12" s="35"/>
      <c r="FQ12" s="35"/>
      <c r="FR12" s="35"/>
      <c r="FS12" s="35"/>
      <c r="FT12" s="35" t="s">
        <v>100</v>
      </c>
      <c r="FU12" s="19" t="s">
        <v>100</v>
      </c>
    </row>
    <row r="13" spans="1:177" ht="18" customHeight="1" thickTop="1">
      <c r="A13" s="173" t="s">
        <v>12</v>
      </c>
      <c r="B13" s="211">
        <f>(B8+B9+B10)/3</f>
        <v>0.6581473968897904</v>
      </c>
      <c r="C13" s="212"/>
      <c r="D13" s="215">
        <f>SUM(D8:E10)</f>
        <v>61</v>
      </c>
      <c r="E13" s="216"/>
      <c r="F13" s="219">
        <f>SUM(F8:G10)+B11+B12</f>
        <v>41</v>
      </c>
      <c r="G13" s="220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99"/>
      <c r="AQ13" s="2"/>
      <c r="AR13" s="154"/>
      <c r="AS13" s="24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35"/>
      <c r="BW13" s="19"/>
      <c r="BX13" s="139"/>
      <c r="BY13" s="2"/>
      <c r="BZ13" s="97"/>
      <c r="CA13" s="24"/>
      <c r="CB13" s="18"/>
      <c r="CC13" s="18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95" t="s">
        <v>85</v>
      </c>
      <c r="DG13" s="30" t="s">
        <v>22</v>
      </c>
      <c r="DH13" s="97"/>
      <c r="DI13" s="24">
        <f t="shared" si="7"/>
        <v>0</v>
      </c>
      <c r="DJ13" s="18"/>
      <c r="DK13" s="18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19"/>
      <c r="EN13" s="95" t="s">
        <v>205</v>
      </c>
      <c r="EO13" s="30" t="s">
        <v>22</v>
      </c>
      <c r="EP13" s="97"/>
      <c r="EQ13" s="24">
        <f t="shared" si="8"/>
        <v>5</v>
      </c>
      <c r="ER13" s="74" t="s">
        <v>148</v>
      </c>
      <c r="ES13" s="18"/>
      <c r="ET13" s="35"/>
      <c r="EU13" s="35"/>
      <c r="EV13" s="35"/>
      <c r="EW13" s="35" t="s">
        <v>100</v>
      </c>
      <c r="EX13" s="35"/>
      <c r="EY13" s="35" t="s">
        <v>100</v>
      </c>
      <c r="EZ13" s="35"/>
      <c r="FA13" s="35" t="s">
        <v>100</v>
      </c>
      <c r="FB13" s="35"/>
      <c r="FC13" s="35"/>
      <c r="FD13" s="35"/>
      <c r="FE13" s="35" t="s">
        <v>100</v>
      </c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19"/>
    </row>
    <row r="14" spans="1:177" ht="18" customHeight="1" thickBot="1">
      <c r="A14" s="174"/>
      <c r="B14" s="213"/>
      <c r="C14" s="214"/>
      <c r="D14" s="217"/>
      <c r="E14" s="218"/>
      <c r="F14" s="221"/>
      <c r="G14" s="222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98"/>
      <c r="AQ14" s="2"/>
      <c r="AR14" s="154"/>
      <c r="AS14" s="24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35"/>
      <c r="BW14" s="19"/>
      <c r="BX14" s="139"/>
      <c r="BY14" s="2"/>
      <c r="BZ14" s="97"/>
      <c r="CA14" s="24"/>
      <c r="CB14" s="18"/>
      <c r="CC14" s="18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95" t="s">
        <v>151</v>
      </c>
      <c r="DG14" s="30" t="s">
        <v>22</v>
      </c>
      <c r="DH14" s="97"/>
      <c r="DI14" s="24">
        <f t="shared" si="7"/>
        <v>3</v>
      </c>
      <c r="DJ14" s="18"/>
      <c r="DK14" s="74" t="s">
        <v>148</v>
      </c>
      <c r="DL14" s="118"/>
      <c r="DM14" s="118"/>
      <c r="DN14" s="118"/>
      <c r="DO14" s="118"/>
      <c r="DP14" s="118"/>
      <c r="DQ14" s="118"/>
      <c r="DR14" s="118" t="s">
        <v>100</v>
      </c>
      <c r="DS14" s="118" t="s">
        <v>100</v>
      </c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7"/>
      <c r="EN14" s="95" t="s">
        <v>193</v>
      </c>
      <c r="EO14" s="30" t="s">
        <v>22</v>
      </c>
      <c r="EP14" s="97"/>
      <c r="EQ14" s="24">
        <f t="shared" si="8"/>
        <v>5</v>
      </c>
      <c r="ER14" s="74"/>
      <c r="ES14" s="18"/>
      <c r="ET14" s="35"/>
      <c r="EU14" s="35"/>
      <c r="EV14" s="35"/>
      <c r="EW14" s="35" t="s">
        <v>100</v>
      </c>
      <c r="EX14" s="35"/>
      <c r="EY14" s="35" t="s">
        <v>100</v>
      </c>
      <c r="EZ14" s="35"/>
      <c r="FA14" s="35" t="s">
        <v>100</v>
      </c>
      <c r="FB14" s="35"/>
      <c r="FC14" s="35" t="s">
        <v>100</v>
      </c>
      <c r="FD14" s="35" t="s">
        <v>100</v>
      </c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19"/>
    </row>
    <row r="15" spans="1:177" ht="18" customHeight="1">
      <c r="A15" s="241" t="s">
        <v>45</v>
      </c>
      <c r="B15" s="242"/>
      <c r="C15" s="242"/>
      <c r="D15" s="242"/>
      <c r="E15" s="242"/>
      <c r="F15" s="242"/>
      <c r="G15" s="243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98"/>
      <c r="AQ15" s="2"/>
      <c r="AR15" s="154"/>
      <c r="AS15" s="24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35"/>
      <c r="BW15" s="19"/>
      <c r="BX15" s="140"/>
      <c r="BY15" s="2"/>
      <c r="BZ15" s="97"/>
      <c r="CA15" s="24"/>
      <c r="CB15" s="18"/>
      <c r="CC15" s="18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95" t="s">
        <v>204</v>
      </c>
      <c r="DG15" s="30" t="s">
        <v>22</v>
      </c>
      <c r="DH15" s="97"/>
      <c r="DI15" s="24">
        <f t="shared" si="7"/>
        <v>1</v>
      </c>
      <c r="DJ15" s="18"/>
      <c r="DK15" s="18"/>
      <c r="DL15" s="35"/>
      <c r="DM15" s="35"/>
      <c r="DN15" s="35"/>
      <c r="DO15" s="35" t="s">
        <v>100</v>
      </c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19"/>
      <c r="EN15" s="95" t="s">
        <v>214</v>
      </c>
      <c r="EO15" s="30" t="s">
        <v>22</v>
      </c>
      <c r="EP15" s="97"/>
      <c r="EQ15" s="24">
        <f t="shared" si="8"/>
        <v>4</v>
      </c>
      <c r="ER15" s="74"/>
      <c r="ES15" s="18"/>
      <c r="ET15" s="35"/>
      <c r="EU15" s="35"/>
      <c r="EV15" s="35"/>
      <c r="EW15" s="35"/>
      <c r="EX15" s="35"/>
      <c r="EY15" s="35"/>
      <c r="EZ15" s="35"/>
      <c r="FA15" s="35"/>
      <c r="FB15" s="35" t="s">
        <v>100</v>
      </c>
      <c r="FC15" s="35" t="s">
        <v>100</v>
      </c>
      <c r="FD15" s="35" t="s">
        <v>100</v>
      </c>
      <c r="FE15" s="35"/>
      <c r="FF15" s="35"/>
      <c r="FG15" s="35" t="s">
        <v>100</v>
      </c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19"/>
    </row>
    <row r="16" spans="1:177" ht="18" customHeight="1">
      <c r="A16" s="244"/>
      <c r="B16" s="245"/>
      <c r="C16" s="245"/>
      <c r="D16" s="245"/>
      <c r="E16" s="245"/>
      <c r="F16" s="245"/>
      <c r="G16" s="246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55"/>
      <c r="AQ16" s="127"/>
      <c r="AR16" s="156"/>
      <c r="AS16" s="129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1"/>
      <c r="BW16" s="132"/>
      <c r="BX16" s="141"/>
      <c r="BY16" s="127"/>
      <c r="BZ16" s="133"/>
      <c r="CA16" s="129"/>
      <c r="CB16" s="130"/>
      <c r="CC16" s="130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95" t="s">
        <v>213</v>
      </c>
      <c r="DG16" s="30" t="s">
        <v>22</v>
      </c>
      <c r="DH16" s="97"/>
      <c r="DI16" s="24">
        <f t="shared" si="7"/>
        <v>19</v>
      </c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18" t="s">
        <v>100</v>
      </c>
      <c r="DU16" s="118" t="s">
        <v>100</v>
      </c>
      <c r="DV16" s="118" t="s">
        <v>100</v>
      </c>
      <c r="DW16" s="118" t="s">
        <v>100</v>
      </c>
      <c r="DX16" s="118" t="s">
        <v>100</v>
      </c>
      <c r="DY16" s="118" t="s">
        <v>100</v>
      </c>
      <c r="DZ16" s="118" t="s">
        <v>100</v>
      </c>
      <c r="EA16" s="118"/>
      <c r="EB16" s="118" t="s">
        <v>100</v>
      </c>
      <c r="EC16" s="118" t="s">
        <v>100</v>
      </c>
      <c r="ED16" s="118" t="s">
        <v>100</v>
      </c>
      <c r="EE16" s="118" t="s">
        <v>100</v>
      </c>
      <c r="EF16" s="118" t="s">
        <v>100</v>
      </c>
      <c r="EG16" s="118" t="s">
        <v>100</v>
      </c>
      <c r="EH16" s="118" t="s">
        <v>100</v>
      </c>
      <c r="EI16" s="118" t="s">
        <v>100</v>
      </c>
      <c r="EJ16" s="118" t="s">
        <v>100</v>
      </c>
      <c r="EK16" s="118" t="s">
        <v>100</v>
      </c>
      <c r="EL16" s="118" t="s">
        <v>100</v>
      </c>
      <c r="EM16" s="117" t="s">
        <v>100</v>
      </c>
      <c r="EN16" s="148"/>
      <c r="EO16" s="127"/>
      <c r="EP16" s="133"/>
      <c r="EQ16" s="129"/>
      <c r="ER16" s="134"/>
      <c r="ES16" s="130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2"/>
    </row>
    <row r="17" spans="1:177" ht="18" customHeight="1" thickBot="1">
      <c r="A17" s="239" t="s">
        <v>156</v>
      </c>
      <c r="B17" s="240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57"/>
      <c r="AQ17" s="33"/>
      <c r="AR17" s="158"/>
      <c r="AS17" s="34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119"/>
      <c r="BW17" s="20"/>
      <c r="BX17" s="142"/>
      <c r="BY17" s="33"/>
      <c r="BZ17" s="102"/>
      <c r="CA17" s="34"/>
      <c r="CB17" s="21"/>
      <c r="CC17" s="21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95" t="s">
        <v>224</v>
      </c>
      <c r="DG17" s="30" t="s">
        <v>22</v>
      </c>
      <c r="DH17" s="97">
        <v>3</v>
      </c>
      <c r="DI17" s="24">
        <f t="shared" si="7"/>
        <v>16</v>
      </c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118"/>
      <c r="DU17" s="118"/>
      <c r="DV17" s="118" t="s">
        <v>100</v>
      </c>
      <c r="DW17" s="118" t="s">
        <v>100</v>
      </c>
      <c r="DX17" s="118" t="s">
        <v>100</v>
      </c>
      <c r="DY17" s="118" t="s">
        <v>100</v>
      </c>
      <c r="DZ17" s="118" t="s">
        <v>100</v>
      </c>
      <c r="EA17" s="118" t="s">
        <v>100</v>
      </c>
      <c r="EB17" s="118" t="s">
        <v>100</v>
      </c>
      <c r="EC17" s="118" t="s">
        <v>100</v>
      </c>
      <c r="ED17" s="118" t="s">
        <v>100</v>
      </c>
      <c r="EE17" s="118" t="s">
        <v>100</v>
      </c>
      <c r="EF17" s="118" t="s">
        <v>100</v>
      </c>
      <c r="EG17" s="118"/>
      <c r="EH17" s="118"/>
      <c r="EI17" s="118" t="s">
        <v>100</v>
      </c>
      <c r="EJ17" s="118" t="s">
        <v>100</v>
      </c>
      <c r="EK17" s="118" t="s">
        <v>100</v>
      </c>
      <c r="EL17" s="118" t="s">
        <v>100</v>
      </c>
      <c r="EM17" s="117" t="s">
        <v>100</v>
      </c>
      <c r="EN17" s="144"/>
      <c r="EO17" s="33"/>
      <c r="EP17" s="102"/>
      <c r="EQ17" s="34"/>
      <c r="ER17" s="21"/>
      <c r="ES17" s="21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20"/>
    </row>
    <row r="18" spans="1:191" ht="18" customHeight="1">
      <c r="A18" s="225" t="s">
        <v>202</v>
      </c>
      <c r="B18" s="226"/>
      <c r="C18" s="78">
        <v>1</v>
      </c>
      <c r="D18" s="76" t="s">
        <v>203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3" t="s">
        <v>17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BX18" s="202" t="s">
        <v>19</v>
      </c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1" t="s">
        <v>18</v>
      </c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3"/>
      <c r="EN18" s="13" t="s">
        <v>16</v>
      </c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5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</row>
    <row r="19" spans="1:191" ht="18" customHeight="1">
      <c r="A19" s="225" t="s">
        <v>212</v>
      </c>
      <c r="B19" s="226"/>
      <c r="C19" s="75" t="s">
        <v>159</v>
      </c>
      <c r="D19" s="76" t="s">
        <v>211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 t="s">
        <v>62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  <c r="BX19" s="208" t="s">
        <v>64</v>
      </c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9" t="s">
        <v>206</v>
      </c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10"/>
      <c r="EN19" s="209" t="s">
        <v>66</v>
      </c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10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</row>
    <row r="20" spans="1:191" ht="18" customHeight="1">
      <c r="A20" s="225" t="s">
        <v>215</v>
      </c>
      <c r="B20" s="226"/>
      <c r="C20" s="78">
        <v>1</v>
      </c>
      <c r="D20" s="76" t="s">
        <v>216</v>
      </c>
      <c r="E20" s="76"/>
      <c r="F20" s="79"/>
      <c r="G20" s="80"/>
      <c r="H20" s="40" t="s">
        <v>6</v>
      </c>
      <c r="I20" s="188">
        <f>COUNTIF(I24:I31,"재적")</f>
        <v>5</v>
      </c>
      <c r="J20" s="189"/>
      <c r="K20" s="190"/>
      <c r="L20" s="171" t="s">
        <v>7</v>
      </c>
      <c r="M20" s="171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40" t="s">
        <v>6</v>
      </c>
      <c r="AQ20" s="188">
        <f>COUNTIF(AQ24:AQ31,"재적")</f>
        <v>4</v>
      </c>
      <c r="AR20" s="189"/>
      <c r="AS20" s="190"/>
      <c r="AT20" s="171" t="s">
        <v>7</v>
      </c>
      <c r="AU20" s="171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84"/>
      <c r="BX20" s="37" t="s">
        <v>6</v>
      </c>
      <c r="BY20" s="188">
        <f>COUNTIF(BY24:BY31,"재적")</f>
        <v>8</v>
      </c>
      <c r="BZ20" s="189"/>
      <c r="CA20" s="190"/>
      <c r="CB20" s="172" t="s">
        <v>7</v>
      </c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40" t="s">
        <v>6</v>
      </c>
      <c r="DG20" s="188">
        <f>COUNTIF(DG24:DG31,"재적")</f>
        <v>4</v>
      </c>
      <c r="DH20" s="189"/>
      <c r="DI20" s="190"/>
      <c r="DJ20" s="172" t="s">
        <v>7</v>
      </c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2"/>
      <c r="EN20" s="40" t="s">
        <v>6</v>
      </c>
      <c r="EO20" s="188">
        <f>COUNTIF(EO24:EO31,"재적")</f>
        <v>5</v>
      </c>
      <c r="EP20" s="189"/>
      <c r="EQ20" s="190"/>
      <c r="ER20" s="171" t="s">
        <v>7</v>
      </c>
      <c r="ES20" s="171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84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</row>
    <row r="21" spans="1:191" ht="18" customHeight="1">
      <c r="A21" s="225" t="s">
        <v>217</v>
      </c>
      <c r="B21" s="226"/>
      <c r="C21" s="75" t="s">
        <v>158</v>
      </c>
      <c r="D21" s="76" t="s">
        <v>220</v>
      </c>
      <c r="E21" s="76" t="s">
        <v>223</v>
      </c>
      <c r="F21" s="79"/>
      <c r="G21" s="80"/>
      <c r="H21" s="41" t="s">
        <v>8</v>
      </c>
      <c r="I21" s="113">
        <f>COUNTIF(I24:I31,"신입")</f>
        <v>0</v>
      </c>
      <c r="J21" s="193">
        <v>2203</v>
      </c>
      <c r="K21" s="194"/>
      <c r="L21" s="28">
        <f aca="true" t="shared" si="9" ref="L21:AO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28">
        <f t="shared" si="9"/>
        <v>4</v>
      </c>
      <c r="AN21" s="28">
        <f t="shared" si="9"/>
        <v>4</v>
      </c>
      <c r="AO21" s="138">
        <f t="shared" si="9"/>
        <v>3</v>
      </c>
      <c r="AP21" s="41" t="s">
        <v>8</v>
      </c>
      <c r="AQ21" s="113">
        <f>COUNTIF(AQ24:AQ31,"신입")</f>
        <v>0</v>
      </c>
      <c r="AR21" s="193">
        <v>4278</v>
      </c>
      <c r="AS21" s="194"/>
      <c r="AT21" s="28">
        <f aca="true" t="shared" si="10" ref="AT21:BW21">COUNTIF(AT24:AT31,"●")</f>
        <v>3</v>
      </c>
      <c r="AU21" s="28">
        <f t="shared" si="10"/>
        <v>2</v>
      </c>
      <c r="AV21" s="28">
        <f t="shared" si="10"/>
        <v>3</v>
      </c>
      <c r="AW21" s="28">
        <f t="shared" si="10"/>
        <v>0</v>
      </c>
      <c r="AX21" s="28">
        <f t="shared" si="10"/>
        <v>3</v>
      </c>
      <c r="AY21" s="28">
        <f t="shared" si="10"/>
        <v>2</v>
      </c>
      <c r="AZ21" s="28">
        <f t="shared" si="10"/>
        <v>4</v>
      </c>
      <c r="BA21" s="28">
        <f t="shared" si="10"/>
        <v>3</v>
      </c>
      <c r="BB21" s="28">
        <f t="shared" si="10"/>
        <v>2</v>
      </c>
      <c r="BC21" s="28">
        <f t="shared" si="10"/>
        <v>1</v>
      </c>
      <c r="BD21" s="28">
        <f t="shared" si="10"/>
        <v>3</v>
      </c>
      <c r="BE21" s="28">
        <f t="shared" si="10"/>
        <v>3</v>
      </c>
      <c r="BF21" s="28">
        <f t="shared" si="10"/>
        <v>3</v>
      </c>
      <c r="BG21" s="28">
        <f t="shared" si="10"/>
        <v>2</v>
      </c>
      <c r="BH21" s="28">
        <f t="shared" si="10"/>
        <v>2</v>
      </c>
      <c r="BI21" s="28">
        <f t="shared" si="10"/>
        <v>3</v>
      </c>
      <c r="BJ21" s="28">
        <f t="shared" si="10"/>
        <v>3</v>
      </c>
      <c r="BK21" s="28">
        <f t="shared" si="10"/>
        <v>3</v>
      </c>
      <c r="BL21" s="28">
        <f t="shared" si="10"/>
        <v>3</v>
      </c>
      <c r="BM21" s="28">
        <f t="shared" si="10"/>
        <v>2</v>
      </c>
      <c r="BN21" s="28">
        <f t="shared" si="10"/>
        <v>3</v>
      </c>
      <c r="BO21" s="28">
        <f t="shared" si="10"/>
        <v>2</v>
      </c>
      <c r="BP21" s="28">
        <f t="shared" si="10"/>
        <v>2</v>
      </c>
      <c r="BQ21" s="28">
        <f t="shared" si="10"/>
        <v>3</v>
      </c>
      <c r="BR21" s="28">
        <f t="shared" si="10"/>
        <v>1</v>
      </c>
      <c r="BS21" s="28">
        <f t="shared" si="10"/>
        <v>4</v>
      </c>
      <c r="BT21" s="28">
        <f t="shared" si="10"/>
        <v>2</v>
      </c>
      <c r="BU21" s="28">
        <f t="shared" si="10"/>
        <v>2</v>
      </c>
      <c r="BV21" s="28">
        <f t="shared" si="10"/>
        <v>3</v>
      </c>
      <c r="BW21" s="137">
        <f t="shared" si="10"/>
        <v>3</v>
      </c>
      <c r="BX21" s="38" t="s">
        <v>8</v>
      </c>
      <c r="BY21" s="125"/>
      <c r="BZ21" s="193">
        <v>1416</v>
      </c>
      <c r="CA21" s="194"/>
      <c r="CB21" s="28">
        <f aca="true" t="shared" si="11" ref="CB21:DE21">COUNTIF(CB24:CB31,"●")</f>
        <v>4</v>
      </c>
      <c r="CC21" s="28">
        <f t="shared" si="11"/>
        <v>5</v>
      </c>
      <c r="CD21" s="28">
        <f t="shared" si="11"/>
        <v>5</v>
      </c>
      <c r="CE21" s="28">
        <f t="shared" si="11"/>
        <v>2</v>
      </c>
      <c r="CF21" s="28">
        <f t="shared" si="11"/>
        <v>4</v>
      </c>
      <c r="CG21" s="28">
        <f t="shared" si="11"/>
        <v>5</v>
      </c>
      <c r="CH21" s="28">
        <f t="shared" si="11"/>
        <v>5</v>
      </c>
      <c r="CI21" s="28">
        <f t="shared" si="11"/>
        <v>5</v>
      </c>
      <c r="CJ21" s="28">
        <f t="shared" si="11"/>
        <v>4</v>
      </c>
      <c r="CK21" s="28">
        <f t="shared" si="11"/>
        <v>5</v>
      </c>
      <c r="CL21" s="28">
        <f t="shared" si="11"/>
        <v>4</v>
      </c>
      <c r="CM21" s="28">
        <f t="shared" si="11"/>
        <v>4</v>
      </c>
      <c r="CN21" s="28">
        <f t="shared" si="11"/>
        <v>5</v>
      </c>
      <c r="CO21" s="28">
        <f t="shared" si="11"/>
        <v>4</v>
      </c>
      <c r="CP21" s="28">
        <f t="shared" si="11"/>
        <v>5</v>
      </c>
      <c r="CQ21" s="28">
        <f t="shared" si="11"/>
        <v>5</v>
      </c>
      <c r="CR21" s="28">
        <f t="shared" si="11"/>
        <v>4</v>
      </c>
      <c r="CS21" s="28">
        <f t="shared" si="11"/>
        <v>4</v>
      </c>
      <c r="CT21" s="28">
        <f t="shared" si="11"/>
        <v>3</v>
      </c>
      <c r="CU21" s="28">
        <f t="shared" si="11"/>
        <v>4</v>
      </c>
      <c r="CV21" s="28">
        <f t="shared" si="11"/>
        <v>5</v>
      </c>
      <c r="CW21" s="28">
        <f t="shared" si="11"/>
        <v>4</v>
      </c>
      <c r="CX21" s="28">
        <f t="shared" si="11"/>
        <v>5</v>
      </c>
      <c r="CY21" s="28">
        <f t="shared" si="11"/>
        <v>4</v>
      </c>
      <c r="CZ21" s="28">
        <f t="shared" si="11"/>
        <v>3</v>
      </c>
      <c r="DA21" s="28">
        <f t="shared" si="11"/>
        <v>4</v>
      </c>
      <c r="DB21" s="28">
        <f t="shared" si="11"/>
        <v>4</v>
      </c>
      <c r="DC21" s="28">
        <f t="shared" si="11"/>
        <v>4</v>
      </c>
      <c r="DD21" s="28">
        <f t="shared" si="11"/>
        <v>4</v>
      </c>
      <c r="DE21" s="138">
        <f t="shared" si="11"/>
        <v>4</v>
      </c>
      <c r="DF21" s="41" t="s">
        <v>8</v>
      </c>
      <c r="DG21" s="113"/>
      <c r="DH21" s="193">
        <v>835</v>
      </c>
      <c r="DI21" s="194"/>
      <c r="DJ21" s="28">
        <f aca="true" t="shared" si="12" ref="DJ21:EM21">COUNTIF(DJ24:DJ31,"●")</f>
        <v>0</v>
      </c>
      <c r="DK21" s="28">
        <f t="shared" si="12"/>
        <v>3</v>
      </c>
      <c r="DL21" s="28">
        <f t="shared" si="12"/>
        <v>0</v>
      </c>
      <c r="DM21" s="28">
        <f t="shared" si="12"/>
        <v>0</v>
      </c>
      <c r="DN21" s="28">
        <f t="shared" si="12"/>
        <v>0</v>
      </c>
      <c r="DO21" s="28">
        <f t="shared" si="12"/>
        <v>3</v>
      </c>
      <c r="DP21" s="28">
        <f t="shared" si="12"/>
        <v>3</v>
      </c>
      <c r="DQ21" s="28">
        <f t="shared" si="12"/>
        <v>3</v>
      </c>
      <c r="DR21" s="28">
        <f t="shared" si="12"/>
        <v>3</v>
      </c>
      <c r="DS21" s="28">
        <f t="shared" si="12"/>
        <v>2</v>
      </c>
      <c r="DT21" s="28">
        <f t="shared" si="12"/>
        <v>3</v>
      </c>
      <c r="DU21" s="28">
        <f t="shared" si="12"/>
        <v>4</v>
      </c>
      <c r="DV21" s="28">
        <f t="shared" si="12"/>
        <v>0</v>
      </c>
      <c r="DW21" s="28">
        <f t="shared" si="12"/>
        <v>3</v>
      </c>
      <c r="DX21" s="28">
        <f t="shared" si="12"/>
        <v>3</v>
      </c>
      <c r="DY21" s="28">
        <f t="shared" si="12"/>
        <v>3</v>
      </c>
      <c r="DZ21" s="28">
        <f t="shared" si="12"/>
        <v>0</v>
      </c>
      <c r="EA21" s="28">
        <f t="shared" si="12"/>
        <v>0</v>
      </c>
      <c r="EB21" s="28">
        <f t="shared" si="12"/>
        <v>0</v>
      </c>
      <c r="EC21" s="28">
        <f t="shared" si="12"/>
        <v>3</v>
      </c>
      <c r="ED21" s="28">
        <f t="shared" si="12"/>
        <v>3</v>
      </c>
      <c r="EE21" s="28">
        <f t="shared" si="12"/>
        <v>3</v>
      </c>
      <c r="EF21" s="28">
        <f>COUNTIF(EF24:EF31,"●")</f>
        <v>0</v>
      </c>
      <c r="EG21" s="28">
        <f>COUNTIF(EG24:EG31,"●")</f>
        <v>3</v>
      </c>
      <c r="EH21" s="28">
        <f>COUNTIF(EH24:EH31,"●")</f>
        <v>3</v>
      </c>
      <c r="EI21" s="28">
        <f>COUNTIF(EI24:EI31,"●")</f>
        <v>0</v>
      </c>
      <c r="EJ21" s="28">
        <f>COUNTIF(EJ24:EJ31,"●")</f>
        <v>0</v>
      </c>
      <c r="EK21" s="28">
        <f>COUNTIF(EK24:EK31,"●")</f>
        <v>0</v>
      </c>
      <c r="EL21" s="28">
        <f>COUNTIF(EL24:EL31,"●")</f>
        <v>3</v>
      </c>
      <c r="EM21" s="137">
        <f t="shared" si="12"/>
        <v>3</v>
      </c>
      <c r="EN21" s="41" t="s">
        <v>8</v>
      </c>
      <c r="EO21" s="113"/>
      <c r="EP21" s="193">
        <v>1191</v>
      </c>
      <c r="EQ21" s="194"/>
      <c r="ER21" s="28">
        <f aca="true" t="shared" si="13" ref="ER21:FU21">COUNTIF(ER24:ER31,"●")</f>
        <v>5</v>
      </c>
      <c r="ES21" s="28">
        <f t="shared" si="13"/>
        <v>4</v>
      </c>
      <c r="ET21" s="28">
        <f t="shared" si="13"/>
        <v>4</v>
      </c>
      <c r="EU21" s="28">
        <f t="shared" si="13"/>
        <v>2</v>
      </c>
      <c r="EV21" s="28">
        <f t="shared" si="13"/>
        <v>5</v>
      </c>
      <c r="EW21" s="28">
        <f t="shared" si="13"/>
        <v>4</v>
      </c>
      <c r="EX21" s="28">
        <f t="shared" si="13"/>
        <v>5</v>
      </c>
      <c r="EY21" s="28">
        <f t="shared" si="13"/>
        <v>4</v>
      </c>
      <c r="EZ21" s="28">
        <f t="shared" si="13"/>
        <v>5</v>
      </c>
      <c r="FA21" s="28">
        <f t="shared" si="13"/>
        <v>5</v>
      </c>
      <c r="FB21" s="28">
        <f t="shared" si="13"/>
        <v>5</v>
      </c>
      <c r="FC21" s="28">
        <f t="shared" si="13"/>
        <v>5</v>
      </c>
      <c r="FD21" s="28">
        <f t="shared" si="13"/>
        <v>5</v>
      </c>
      <c r="FE21" s="28">
        <f t="shared" si="13"/>
        <v>5</v>
      </c>
      <c r="FF21" s="28">
        <f t="shared" si="13"/>
        <v>5</v>
      </c>
      <c r="FG21" s="28">
        <f t="shared" si="13"/>
        <v>4</v>
      </c>
      <c r="FH21" s="28">
        <f t="shared" si="13"/>
        <v>2</v>
      </c>
      <c r="FI21" s="28">
        <f t="shared" si="13"/>
        <v>5</v>
      </c>
      <c r="FJ21" s="28">
        <f t="shared" si="13"/>
        <v>3</v>
      </c>
      <c r="FK21" s="28">
        <f t="shared" si="13"/>
        <v>5</v>
      </c>
      <c r="FL21" s="28">
        <f t="shared" si="13"/>
        <v>4</v>
      </c>
      <c r="FM21" s="28">
        <f t="shared" si="13"/>
        <v>4</v>
      </c>
      <c r="FN21" s="28">
        <f t="shared" si="13"/>
        <v>4</v>
      </c>
      <c r="FO21" s="28">
        <f t="shared" si="13"/>
        <v>4</v>
      </c>
      <c r="FP21" s="28">
        <f t="shared" si="13"/>
        <v>3</v>
      </c>
      <c r="FQ21" s="28">
        <f t="shared" si="13"/>
        <v>5</v>
      </c>
      <c r="FR21" s="28">
        <f t="shared" si="13"/>
        <v>4</v>
      </c>
      <c r="FS21" s="28">
        <f t="shared" si="13"/>
        <v>1</v>
      </c>
      <c r="FT21" s="28">
        <f t="shared" si="13"/>
        <v>2</v>
      </c>
      <c r="FU21" s="137">
        <f t="shared" si="13"/>
        <v>3</v>
      </c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</row>
    <row r="22" spans="1:191" ht="18" customHeight="1">
      <c r="A22" s="225" t="s">
        <v>218</v>
      </c>
      <c r="B22" s="226"/>
      <c r="C22" s="75" t="s">
        <v>159</v>
      </c>
      <c r="D22" s="76" t="s">
        <v>220</v>
      </c>
      <c r="E22" s="76"/>
      <c r="F22" s="79"/>
      <c r="G22" s="80"/>
      <c r="H22" s="42" t="s">
        <v>9</v>
      </c>
      <c r="I22" s="112">
        <f>COUNTIF(I24:I31,"등반")</f>
        <v>0</v>
      </c>
      <c r="J22" s="195"/>
      <c r="K22" s="196"/>
      <c r="L22" s="185">
        <f>AO21*10+I21*10+I22*20+(J24+J25+J26+J27+J28+J29+J30+J31)</f>
        <v>30</v>
      </c>
      <c r="M22" s="185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42" t="s">
        <v>9</v>
      </c>
      <c r="AQ22" s="112">
        <f>COUNTIF(AQ24:AQ31,"등반")</f>
        <v>0</v>
      </c>
      <c r="AR22" s="195"/>
      <c r="AS22" s="196"/>
      <c r="AT22" s="185">
        <f>BW21*10+AQ21*10+AQ22*20+(AR24+AR25+AR26+AR27+AR28+AR29+AR30+AR31)</f>
        <v>303</v>
      </c>
      <c r="AU22" s="185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/>
      <c r="BX22" s="39" t="s">
        <v>9</v>
      </c>
      <c r="BY22" s="114"/>
      <c r="BZ22" s="195"/>
      <c r="CA22" s="196"/>
      <c r="CB22" s="185">
        <f>DE21*10+BY21*10+BY22*20+(BZ24+BZ25+BZ26+BZ27+BZ28+BZ29+BZ30+BZ31)</f>
        <v>40</v>
      </c>
      <c r="CC22" s="185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42" t="s">
        <v>9</v>
      </c>
      <c r="DG22" s="112"/>
      <c r="DH22" s="195"/>
      <c r="DI22" s="196"/>
      <c r="DJ22" s="185">
        <f>EM21*10+DG21*10+DG22*20+(DH24+DH25+DH26+DH27+DH28+DH29+DH30+DH31)</f>
        <v>42</v>
      </c>
      <c r="DK22" s="185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7"/>
      <c r="EN22" s="42" t="s">
        <v>9</v>
      </c>
      <c r="EO22" s="112">
        <f>COUNTIF(BY31:BY31,"등반")</f>
        <v>0</v>
      </c>
      <c r="EP22" s="195"/>
      <c r="EQ22" s="196"/>
      <c r="ER22" s="185">
        <f>FU21*10+EO21*10+EO22*20+(EP24+EP25+EP26+EP27+EP28+EP29+EP30+EP31)</f>
        <v>30</v>
      </c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7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</row>
    <row r="23" spans="1:191" ht="18" customHeight="1">
      <c r="A23" s="225" t="s">
        <v>219</v>
      </c>
      <c r="B23" s="226"/>
      <c r="C23" s="75" t="s">
        <v>159</v>
      </c>
      <c r="D23" s="76" t="s">
        <v>220</v>
      </c>
      <c r="E23" s="79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120">
        <v>30</v>
      </c>
      <c r="AP23" s="41" t="s">
        <v>10</v>
      </c>
      <c r="AQ23" s="4" t="s">
        <v>11</v>
      </c>
      <c r="AR23" s="4" t="s">
        <v>56</v>
      </c>
      <c r="AS23" s="4" t="s">
        <v>12</v>
      </c>
      <c r="AT23" s="24">
        <v>1</v>
      </c>
      <c r="AU23" s="24">
        <v>2</v>
      </c>
      <c r="AV23" s="120">
        <v>3</v>
      </c>
      <c r="AW23" s="120">
        <v>4</v>
      </c>
      <c r="AX23" s="120">
        <v>5</v>
      </c>
      <c r="AY23" s="120">
        <v>6</v>
      </c>
      <c r="AZ23" s="120">
        <v>7</v>
      </c>
      <c r="BA23" s="120">
        <v>8</v>
      </c>
      <c r="BB23" s="120">
        <v>9</v>
      </c>
      <c r="BC23" s="120">
        <v>10</v>
      </c>
      <c r="BD23" s="120">
        <v>11</v>
      </c>
      <c r="BE23" s="120">
        <v>12</v>
      </c>
      <c r="BF23" s="120">
        <v>13</v>
      </c>
      <c r="BG23" s="120">
        <v>14</v>
      </c>
      <c r="BH23" s="120">
        <v>15</v>
      </c>
      <c r="BI23" s="120">
        <v>16</v>
      </c>
      <c r="BJ23" s="120">
        <v>17</v>
      </c>
      <c r="BK23" s="120">
        <v>18</v>
      </c>
      <c r="BL23" s="120">
        <v>19</v>
      </c>
      <c r="BM23" s="120">
        <v>20</v>
      </c>
      <c r="BN23" s="120">
        <v>21</v>
      </c>
      <c r="BO23" s="120">
        <v>22</v>
      </c>
      <c r="BP23" s="120">
        <v>23</v>
      </c>
      <c r="BQ23" s="120">
        <v>24</v>
      </c>
      <c r="BR23" s="120">
        <v>25</v>
      </c>
      <c r="BS23" s="120">
        <v>26</v>
      </c>
      <c r="BT23" s="120">
        <v>27</v>
      </c>
      <c r="BU23" s="120">
        <v>28</v>
      </c>
      <c r="BV23" s="120">
        <v>29</v>
      </c>
      <c r="BW23" s="136">
        <v>30</v>
      </c>
      <c r="BX23" s="38" t="s">
        <v>10</v>
      </c>
      <c r="BY23" s="4" t="s">
        <v>11</v>
      </c>
      <c r="BZ23" s="4" t="s">
        <v>56</v>
      </c>
      <c r="CA23" s="4" t="s">
        <v>12</v>
      </c>
      <c r="CB23" s="24">
        <v>1</v>
      </c>
      <c r="CC23" s="24">
        <v>2</v>
      </c>
      <c r="CD23" s="120">
        <v>3</v>
      </c>
      <c r="CE23" s="120">
        <v>4</v>
      </c>
      <c r="CF23" s="120">
        <v>5</v>
      </c>
      <c r="CG23" s="120">
        <v>6</v>
      </c>
      <c r="CH23" s="120">
        <v>7</v>
      </c>
      <c r="CI23" s="120">
        <v>8</v>
      </c>
      <c r="CJ23" s="120">
        <v>9</v>
      </c>
      <c r="CK23" s="120">
        <v>10</v>
      </c>
      <c r="CL23" s="120">
        <v>11</v>
      </c>
      <c r="CM23" s="120">
        <v>12</v>
      </c>
      <c r="CN23" s="120">
        <v>13</v>
      </c>
      <c r="CO23" s="120">
        <v>14</v>
      </c>
      <c r="CP23" s="120">
        <v>15</v>
      </c>
      <c r="CQ23" s="120">
        <v>16</v>
      </c>
      <c r="CR23" s="120">
        <v>17</v>
      </c>
      <c r="CS23" s="120">
        <v>18</v>
      </c>
      <c r="CT23" s="120">
        <v>19</v>
      </c>
      <c r="CU23" s="120">
        <v>20</v>
      </c>
      <c r="CV23" s="120">
        <v>21</v>
      </c>
      <c r="CW23" s="120">
        <v>22</v>
      </c>
      <c r="CX23" s="120">
        <v>23</v>
      </c>
      <c r="CY23" s="120">
        <v>24</v>
      </c>
      <c r="CZ23" s="120">
        <v>25</v>
      </c>
      <c r="DA23" s="120">
        <v>26</v>
      </c>
      <c r="DB23" s="120">
        <v>27</v>
      </c>
      <c r="DC23" s="120">
        <v>28</v>
      </c>
      <c r="DD23" s="120">
        <v>29</v>
      </c>
      <c r="DE23" s="120">
        <v>30</v>
      </c>
      <c r="DF23" s="41" t="s">
        <v>10</v>
      </c>
      <c r="DG23" s="4" t="s">
        <v>11</v>
      </c>
      <c r="DH23" s="4" t="s">
        <v>56</v>
      </c>
      <c r="DI23" s="4" t="s">
        <v>12</v>
      </c>
      <c r="DJ23" s="24">
        <v>1</v>
      </c>
      <c r="DK23" s="24">
        <v>2</v>
      </c>
      <c r="DL23" s="120">
        <v>3</v>
      </c>
      <c r="DM23" s="120">
        <v>4</v>
      </c>
      <c r="DN23" s="120">
        <v>5</v>
      </c>
      <c r="DO23" s="120">
        <v>6</v>
      </c>
      <c r="DP23" s="120">
        <v>7</v>
      </c>
      <c r="DQ23" s="120">
        <v>8</v>
      </c>
      <c r="DR23" s="120">
        <v>9</v>
      </c>
      <c r="DS23" s="120">
        <v>10</v>
      </c>
      <c r="DT23" s="120">
        <v>11</v>
      </c>
      <c r="DU23" s="120">
        <v>12</v>
      </c>
      <c r="DV23" s="120">
        <v>13</v>
      </c>
      <c r="DW23" s="120">
        <v>14</v>
      </c>
      <c r="DX23" s="120">
        <v>15</v>
      </c>
      <c r="DY23" s="120">
        <v>16</v>
      </c>
      <c r="DZ23" s="120">
        <v>17</v>
      </c>
      <c r="EA23" s="120">
        <v>18</v>
      </c>
      <c r="EB23" s="120">
        <v>19</v>
      </c>
      <c r="EC23" s="120">
        <v>20</v>
      </c>
      <c r="ED23" s="120">
        <v>21</v>
      </c>
      <c r="EE23" s="120">
        <v>22</v>
      </c>
      <c r="EF23" s="120">
        <v>23</v>
      </c>
      <c r="EG23" s="120">
        <v>24</v>
      </c>
      <c r="EH23" s="120">
        <v>25</v>
      </c>
      <c r="EI23" s="120">
        <v>26</v>
      </c>
      <c r="EJ23" s="120">
        <v>27</v>
      </c>
      <c r="EK23" s="120">
        <v>28</v>
      </c>
      <c r="EL23" s="120">
        <v>29</v>
      </c>
      <c r="EM23" s="120">
        <v>30</v>
      </c>
      <c r="EN23" s="41" t="s">
        <v>10</v>
      </c>
      <c r="EO23" s="4" t="s">
        <v>11</v>
      </c>
      <c r="EP23" s="4" t="s">
        <v>56</v>
      </c>
      <c r="EQ23" s="4" t="s">
        <v>12</v>
      </c>
      <c r="ER23" s="24">
        <v>1</v>
      </c>
      <c r="ES23" s="24">
        <v>2</v>
      </c>
      <c r="ET23" s="120">
        <v>3</v>
      </c>
      <c r="EU23" s="120">
        <v>4</v>
      </c>
      <c r="EV23" s="120">
        <v>5</v>
      </c>
      <c r="EW23" s="120">
        <v>6</v>
      </c>
      <c r="EX23" s="120">
        <v>7</v>
      </c>
      <c r="EY23" s="120">
        <v>8</v>
      </c>
      <c r="EZ23" s="120">
        <v>9</v>
      </c>
      <c r="FA23" s="120">
        <v>10</v>
      </c>
      <c r="FB23" s="120">
        <v>11</v>
      </c>
      <c r="FC23" s="120">
        <v>12</v>
      </c>
      <c r="FD23" s="120">
        <v>13</v>
      </c>
      <c r="FE23" s="120">
        <v>14</v>
      </c>
      <c r="FF23" s="120">
        <v>15</v>
      </c>
      <c r="FG23" s="120">
        <v>16</v>
      </c>
      <c r="FH23" s="120">
        <v>17</v>
      </c>
      <c r="FI23" s="120">
        <v>18</v>
      </c>
      <c r="FJ23" s="120">
        <v>19</v>
      </c>
      <c r="FK23" s="120">
        <v>20</v>
      </c>
      <c r="FL23" s="120">
        <v>21</v>
      </c>
      <c r="FM23" s="120">
        <v>22</v>
      </c>
      <c r="FN23" s="120">
        <v>23</v>
      </c>
      <c r="FO23" s="120">
        <v>24</v>
      </c>
      <c r="FP23" s="120">
        <v>25</v>
      </c>
      <c r="FQ23" s="120">
        <v>26</v>
      </c>
      <c r="FR23" s="120">
        <v>27</v>
      </c>
      <c r="FS23" s="120">
        <v>28</v>
      </c>
      <c r="FT23" s="120">
        <v>29</v>
      </c>
      <c r="FU23" s="136">
        <v>30</v>
      </c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</row>
    <row r="24" spans="1:191" ht="18" customHeight="1">
      <c r="A24" s="225" t="s">
        <v>225</v>
      </c>
      <c r="B24" s="226"/>
      <c r="C24" s="75" t="s">
        <v>158</v>
      </c>
      <c r="D24" s="76" t="s">
        <v>223</v>
      </c>
      <c r="E24" s="79"/>
      <c r="F24" s="79"/>
      <c r="G24" s="77"/>
      <c r="H24" s="116" t="s">
        <v>46</v>
      </c>
      <c r="I24" s="30" t="s">
        <v>22</v>
      </c>
      <c r="J24" s="104"/>
      <c r="K24" s="24">
        <f>COUNTIF(L24:AO24,"●")</f>
        <v>30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8" t="s">
        <v>100</v>
      </c>
      <c r="AP24" s="116" t="s">
        <v>47</v>
      </c>
      <c r="AQ24" s="30" t="s">
        <v>22</v>
      </c>
      <c r="AR24" s="104">
        <v>273</v>
      </c>
      <c r="AS24" s="24">
        <f>COUNTIF(AT24:BW24,"●")</f>
        <v>19</v>
      </c>
      <c r="AT24" s="74" t="s">
        <v>148</v>
      </c>
      <c r="AU24" s="18"/>
      <c r="AV24" s="35" t="s">
        <v>100</v>
      </c>
      <c r="AW24" s="35"/>
      <c r="AX24" s="35" t="s">
        <v>100</v>
      </c>
      <c r="AY24" s="35" t="s">
        <v>100</v>
      </c>
      <c r="AZ24" s="35" t="s">
        <v>100</v>
      </c>
      <c r="BA24" s="35" t="s">
        <v>100</v>
      </c>
      <c r="BB24" s="35" t="s">
        <v>100</v>
      </c>
      <c r="BC24" s="35"/>
      <c r="BD24" s="35" t="s">
        <v>100</v>
      </c>
      <c r="BE24" s="35" t="s">
        <v>100</v>
      </c>
      <c r="BF24" s="35" t="s">
        <v>100</v>
      </c>
      <c r="BG24" s="35"/>
      <c r="BH24" s="35"/>
      <c r="BI24" s="35" t="s">
        <v>100</v>
      </c>
      <c r="BJ24" s="35" t="s">
        <v>100</v>
      </c>
      <c r="BK24" s="35" t="s">
        <v>100</v>
      </c>
      <c r="BL24" s="35" t="s">
        <v>100</v>
      </c>
      <c r="BM24" s="35"/>
      <c r="BN24" s="35" t="s">
        <v>100</v>
      </c>
      <c r="BO24" s="35"/>
      <c r="BP24" s="35"/>
      <c r="BQ24" s="35" t="s">
        <v>100</v>
      </c>
      <c r="BR24" s="35"/>
      <c r="BS24" s="35" t="s">
        <v>100</v>
      </c>
      <c r="BT24" s="35"/>
      <c r="BU24" s="35"/>
      <c r="BV24" s="35" t="s">
        <v>100</v>
      </c>
      <c r="BW24" s="19" t="s">
        <v>100</v>
      </c>
      <c r="BX24" s="115" t="s">
        <v>93</v>
      </c>
      <c r="BY24" s="105" t="s">
        <v>21</v>
      </c>
      <c r="BZ24" s="104"/>
      <c r="CA24" s="24">
        <f aca="true" t="shared" si="14" ref="CA24:CA31">COUNTIF(CB24:DE24,"●")</f>
        <v>1</v>
      </c>
      <c r="CB24" s="18"/>
      <c r="CC24" s="18"/>
      <c r="CD24" s="35"/>
      <c r="CE24" s="35"/>
      <c r="CF24" s="35"/>
      <c r="CG24" s="35" t="s">
        <v>100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116" t="s">
        <v>49</v>
      </c>
      <c r="DG24" s="105" t="s">
        <v>21</v>
      </c>
      <c r="DH24" s="104">
        <v>3</v>
      </c>
      <c r="DI24" s="24">
        <f>COUNTIF(DJ24:EM24,"●")</f>
        <v>17</v>
      </c>
      <c r="DJ24" s="18"/>
      <c r="DK24" s="74" t="s">
        <v>148</v>
      </c>
      <c r="DL24" s="118"/>
      <c r="DM24" s="118"/>
      <c r="DN24" s="118"/>
      <c r="DO24" s="118" t="s">
        <v>100</v>
      </c>
      <c r="DP24" s="118" t="s">
        <v>100</v>
      </c>
      <c r="DQ24" s="118" t="s">
        <v>100</v>
      </c>
      <c r="DR24" s="118" t="s">
        <v>100</v>
      </c>
      <c r="DS24" s="118"/>
      <c r="DT24" s="118" t="s">
        <v>100</v>
      </c>
      <c r="DU24" s="118" t="s">
        <v>100</v>
      </c>
      <c r="DV24" s="118"/>
      <c r="DW24" s="118" t="s">
        <v>100</v>
      </c>
      <c r="DX24" s="118" t="s">
        <v>100</v>
      </c>
      <c r="DY24" s="118" t="s">
        <v>100</v>
      </c>
      <c r="DZ24" s="118"/>
      <c r="EA24" s="118"/>
      <c r="EB24" s="118">
        <v>6</v>
      </c>
      <c r="EC24" s="118" t="s">
        <v>100</v>
      </c>
      <c r="ED24" s="118" t="s">
        <v>100</v>
      </c>
      <c r="EE24" s="118" t="s">
        <v>100</v>
      </c>
      <c r="EF24" s="118"/>
      <c r="EG24" s="118" t="s">
        <v>100</v>
      </c>
      <c r="EH24" s="118" t="s">
        <v>100</v>
      </c>
      <c r="EI24" s="118"/>
      <c r="EJ24" s="118"/>
      <c r="EK24" s="118"/>
      <c r="EL24" s="118" t="s">
        <v>100</v>
      </c>
      <c r="EM24" s="117" t="s">
        <v>100</v>
      </c>
      <c r="EN24" s="116" t="s">
        <v>52</v>
      </c>
      <c r="EO24" s="105" t="s">
        <v>21</v>
      </c>
      <c r="EP24" s="104"/>
      <c r="EQ24" s="24">
        <f>COUNTIF(ER24:FU24,"●")</f>
        <v>29</v>
      </c>
      <c r="ER24" s="74" t="s">
        <v>148</v>
      </c>
      <c r="ES24" s="74" t="s">
        <v>148</v>
      </c>
      <c r="ET24" s="118" t="s">
        <v>100</v>
      </c>
      <c r="EU24" s="118" t="s">
        <v>100</v>
      </c>
      <c r="EV24" s="118" t="s">
        <v>100</v>
      </c>
      <c r="EW24" s="118" t="s">
        <v>100</v>
      </c>
      <c r="EX24" s="118" t="s">
        <v>100</v>
      </c>
      <c r="EY24" s="118" t="s">
        <v>100</v>
      </c>
      <c r="EZ24" s="118" t="s">
        <v>100</v>
      </c>
      <c r="FA24" s="118" t="s">
        <v>100</v>
      </c>
      <c r="FB24" s="118" t="s">
        <v>100</v>
      </c>
      <c r="FC24" s="118" t="s">
        <v>100</v>
      </c>
      <c r="FD24" s="118" t="s">
        <v>100</v>
      </c>
      <c r="FE24" s="118" t="s">
        <v>100</v>
      </c>
      <c r="FF24" s="118" t="s">
        <v>100</v>
      </c>
      <c r="FG24" s="118" t="s">
        <v>100</v>
      </c>
      <c r="FH24" s="118"/>
      <c r="FI24" s="118" t="s">
        <v>100</v>
      </c>
      <c r="FJ24" s="118" t="s">
        <v>100</v>
      </c>
      <c r="FK24" s="118" t="s">
        <v>100</v>
      </c>
      <c r="FL24" s="118" t="s">
        <v>100</v>
      </c>
      <c r="FM24" s="118" t="s">
        <v>100</v>
      </c>
      <c r="FN24" s="118" t="s">
        <v>100</v>
      </c>
      <c r="FO24" s="118" t="s">
        <v>100</v>
      </c>
      <c r="FP24" s="118" t="s">
        <v>100</v>
      </c>
      <c r="FQ24" s="118" t="s">
        <v>100</v>
      </c>
      <c r="FR24" s="118" t="s">
        <v>100</v>
      </c>
      <c r="FS24" s="118" t="s">
        <v>100</v>
      </c>
      <c r="FT24" s="118" t="s">
        <v>100</v>
      </c>
      <c r="FU24" s="117" t="s">
        <v>100</v>
      </c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</row>
    <row r="25" spans="1:191" ht="18" customHeight="1">
      <c r="A25" s="225" t="s">
        <v>226</v>
      </c>
      <c r="B25" s="226"/>
      <c r="C25" s="75" t="s">
        <v>159</v>
      </c>
      <c r="D25" s="76" t="s">
        <v>228</v>
      </c>
      <c r="E25" s="76" t="s">
        <v>237</v>
      </c>
      <c r="F25" s="79"/>
      <c r="G25" s="77"/>
      <c r="H25" s="116" t="s">
        <v>152</v>
      </c>
      <c r="I25" s="30" t="s">
        <v>22</v>
      </c>
      <c r="J25" s="104"/>
      <c r="K25" s="24">
        <f>COUNTIF(L25:AO25,"●")</f>
        <v>27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118"/>
      <c r="AP25" s="116" t="s">
        <v>92</v>
      </c>
      <c r="AQ25" s="30" t="s">
        <v>22</v>
      </c>
      <c r="AR25" s="104"/>
      <c r="AS25" s="24">
        <f>COUNTIF(AT25:BW25,"●")</f>
        <v>2</v>
      </c>
      <c r="AT25" s="18"/>
      <c r="AU25" s="18"/>
      <c r="AV25" s="35"/>
      <c r="AW25" s="35"/>
      <c r="AX25" s="35"/>
      <c r="AY25" s="35"/>
      <c r="AZ25" s="35" t="s">
        <v>100</v>
      </c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 t="s">
        <v>100</v>
      </c>
      <c r="BT25" s="35"/>
      <c r="BU25" s="35"/>
      <c r="BV25" s="35"/>
      <c r="BW25" s="19"/>
      <c r="BX25" s="115" t="s">
        <v>48</v>
      </c>
      <c r="BY25" s="105" t="s">
        <v>21</v>
      </c>
      <c r="BZ25" s="104"/>
      <c r="CA25" s="24">
        <f t="shared" si="14"/>
        <v>29</v>
      </c>
      <c r="CB25" s="74" t="s">
        <v>148</v>
      </c>
      <c r="CC25" s="74" t="s">
        <v>148</v>
      </c>
      <c r="CD25" s="118" t="s">
        <v>100</v>
      </c>
      <c r="CE25" s="118"/>
      <c r="CF25" s="118" t="s">
        <v>100</v>
      </c>
      <c r="CG25" s="118" t="s">
        <v>100</v>
      </c>
      <c r="CH25" s="118" t="s">
        <v>100</v>
      </c>
      <c r="CI25" s="118" t="s">
        <v>100</v>
      </c>
      <c r="CJ25" s="118" t="s">
        <v>100</v>
      </c>
      <c r="CK25" s="118" t="s">
        <v>100</v>
      </c>
      <c r="CL25" s="118" t="s">
        <v>100</v>
      </c>
      <c r="CM25" s="118" t="s">
        <v>100</v>
      </c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8" t="s">
        <v>100</v>
      </c>
      <c r="DD25" s="118" t="s">
        <v>100</v>
      </c>
      <c r="DE25" s="118" t="s">
        <v>100</v>
      </c>
      <c r="DF25" s="116" t="s">
        <v>50</v>
      </c>
      <c r="DG25" s="105" t="s">
        <v>21</v>
      </c>
      <c r="DH25" s="104">
        <v>3</v>
      </c>
      <c r="DI25" s="24">
        <f>COUNTIF(DJ25:EM25,"●")</f>
        <v>18</v>
      </c>
      <c r="DJ25" s="18"/>
      <c r="DK25" s="74" t="s">
        <v>148</v>
      </c>
      <c r="DL25" s="118"/>
      <c r="DM25" s="118"/>
      <c r="DN25" s="118"/>
      <c r="DO25" s="118" t="s">
        <v>100</v>
      </c>
      <c r="DP25" s="118" t="s">
        <v>100</v>
      </c>
      <c r="DQ25" s="118" t="s">
        <v>100</v>
      </c>
      <c r="DR25" s="118" t="s">
        <v>100</v>
      </c>
      <c r="DS25" s="118" t="s">
        <v>100</v>
      </c>
      <c r="DT25" s="118" t="s">
        <v>100</v>
      </c>
      <c r="DU25" s="118" t="s">
        <v>100</v>
      </c>
      <c r="DV25" s="118"/>
      <c r="DW25" s="118" t="s">
        <v>100</v>
      </c>
      <c r="DX25" s="118" t="s">
        <v>100</v>
      </c>
      <c r="DY25" s="118" t="s">
        <v>100</v>
      </c>
      <c r="DZ25" s="118"/>
      <c r="EA25" s="118"/>
      <c r="EB25" s="118">
        <v>5</v>
      </c>
      <c r="EC25" s="118" t="s">
        <v>100</v>
      </c>
      <c r="ED25" s="118" t="s">
        <v>100</v>
      </c>
      <c r="EE25" s="118" t="s">
        <v>100</v>
      </c>
      <c r="EF25" s="118"/>
      <c r="EG25" s="118" t="s">
        <v>100</v>
      </c>
      <c r="EH25" s="118" t="s">
        <v>100</v>
      </c>
      <c r="EI25" s="118"/>
      <c r="EJ25" s="118"/>
      <c r="EK25" s="118"/>
      <c r="EL25" s="118" t="s">
        <v>100</v>
      </c>
      <c r="EM25" s="117" t="s">
        <v>100</v>
      </c>
      <c r="EN25" s="116" t="s">
        <v>53</v>
      </c>
      <c r="EO25" s="105" t="s">
        <v>21</v>
      </c>
      <c r="EP25" s="104"/>
      <c r="EQ25" s="24">
        <f>COUNTIF(ER25:FU25,"●")</f>
        <v>25</v>
      </c>
      <c r="ER25" s="74" t="s">
        <v>148</v>
      </c>
      <c r="ES25" s="74" t="s">
        <v>148</v>
      </c>
      <c r="ET25" s="118" t="s">
        <v>100</v>
      </c>
      <c r="EU25" s="118" t="s">
        <v>100</v>
      </c>
      <c r="EV25" s="118" t="s">
        <v>100</v>
      </c>
      <c r="EW25" s="118" t="s">
        <v>100</v>
      </c>
      <c r="EX25" s="118" t="s">
        <v>100</v>
      </c>
      <c r="EY25" s="118" t="s">
        <v>100</v>
      </c>
      <c r="EZ25" s="118" t="s">
        <v>100</v>
      </c>
      <c r="FA25" s="118" t="s">
        <v>100</v>
      </c>
      <c r="FB25" s="118" t="s">
        <v>100</v>
      </c>
      <c r="FC25" s="118" t="s">
        <v>100</v>
      </c>
      <c r="FD25" s="118" t="s">
        <v>100</v>
      </c>
      <c r="FE25" s="118" t="s">
        <v>100</v>
      </c>
      <c r="FF25" s="118" t="s">
        <v>100</v>
      </c>
      <c r="FG25" s="118" t="s">
        <v>100</v>
      </c>
      <c r="FH25" s="118" t="s">
        <v>100</v>
      </c>
      <c r="FI25" s="118" t="s">
        <v>100</v>
      </c>
      <c r="FJ25" s="118"/>
      <c r="FK25" s="118" t="s">
        <v>100</v>
      </c>
      <c r="FL25" s="118" t="s">
        <v>100</v>
      </c>
      <c r="FM25" s="118" t="s">
        <v>100</v>
      </c>
      <c r="FN25" s="118"/>
      <c r="FO25" s="118" t="s">
        <v>100</v>
      </c>
      <c r="FP25" s="118"/>
      <c r="FQ25" s="118" t="s">
        <v>100</v>
      </c>
      <c r="FR25" s="118" t="s">
        <v>100</v>
      </c>
      <c r="FS25" s="118"/>
      <c r="FT25" s="118"/>
      <c r="FU25" s="117" t="s">
        <v>100</v>
      </c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</row>
    <row r="26" spans="1:191" ht="18" customHeight="1">
      <c r="A26" s="225" t="s">
        <v>227</v>
      </c>
      <c r="B26" s="226"/>
      <c r="C26" s="75" t="s">
        <v>158</v>
      </c>
      <c r="D26" s="76" t="s">
        <v>228</v>
      </c>
      <c r="E26" s="76" t="s">
        <v>231</v>
      </c>
      <c r="F26" s="79"/>
      <c r="G26" s="77"/>
      <c r="H26" s="116" t="s">
        <v>153</v>
      </c>
      <c r="I26" s="30" t="s">
        <v>22</v>
      </c>
      <c r="J26" s="104"/>
      <c r="K26" s="24">
        <f>COUNTIF(L26:AO26,"●")</f>
        <v>30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8" t="s">
        <v>100</v>
      </c>
      <c r="AP26" s="116" t="s">
        <v>209</v>
      </c>
      <c r="AQ26" s="30" t="s">
        <v>22</v>
      </c>
      <c r="AR26" s="104"/>
      <c r="AS26" s="24">
        <f>COUNTIF(AT26:BW26,"●")</f>
        <v>26</v>
      </c>
      <c r="AT26" s="18" t="s">
        <v>100</v>
      </c>
      <c r="AU26" s="18" t="s">
        <v>100</v>
      </c>
      <c r="AV26" s="35" t="s">
        <v>100</v>
      </c>
      <c r="AW26" s="35"/>
      <c r="AX26" s="35" t="s">
        <v>100</v>
      </c>
      <c r="AY26" s="35"/>
      <c r="AZ26" s="35" t="s">
        <v>100</v>
      </c>
      <c r="BA26" s="35" t="s">
        <v>100</v>
      </c>
      <c r="BB26" s="35"/>
      <c r="BC26" s="35"/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19" t="s">
        <v>100</v>
      </c>
      <c r="BX26" s="115" t="s">
        <v>55</v>
      </c>
      <c r="BY26" s="105" t="s">
        <v>21</v>
      </c>
      <c r="BZ26" s="104"/>
      <c r="CA26" s="24">
        <f t="shared" si="14"/>
        <v>28</v>
      </c>
      <c r="CB26" s="74" t="s">
        <v>148</v>
      </c>
      <c r="CC26" s="74" t="s">
        <v>148</v>
      </c>
      <c r="CD26" s="118" t="s">
        <v>100</v>
      </c>
      <c r="CE26" s="118" t="s">
        <v>100</v>
      </c>
      <c r="CF26" s="118" t="s">
        <v>100</v>
      </c>
      <c r="CG26" s="118" t="s">
        <v>100</v>
      </c>
      <c r="CH26" s="118" t="s">
        <v>100</v>
      </c>
      <c r="CI26" s="118" t="s">
        <v>100</v>
      </c>
      <c r="CJ26" s="118" t="s">
        <v>100</v>
      </c>
      <c r="CK26" s="118" t="s">
        <v>100</v>
      </c>
      <c r="CL26" s="118" t="s">
        <v>100</v>
      </c>
      <c r="CM26" s="118" t="s">
        <v>100</v>
      </c>
      <c r="CN26" s="118" t="s">
        <v>100</v>
      </c>
      <c r="CO26" s="118" t="s">
        <v>100</v>
      </c>
      <c r="CP26" s="118" t="s">
        <v>100</v>
      </c>
      <c r="CQ26" s="118" t="s">
        <v>100</v>
      </c>
      <c r="CR26" s="118"/>
      <c r="CS26" s="118" t="s">
        <v>100</v>
      </c>
      <c r="CT26" s="118" t="s">
        <v>100</v>
      </c>
      <c r="CU26" s="118"/>
      <c r="CV26" s="118" t="s">
        <v>100</v>
      </c>
      <c r="CW26" s="118" t="s">
        <v>100</v>
      </c>
      <c r="CX26" s="118" t="s">
        <v>100</v>
      </c>
      <c r="CY26" s="118" t="s">
        <v>100</v>
      </c>
      <c r="CZ26" s="118" t="s">
        <v>100</v>
      </c>
      <c r="DA26" s="118" t="s">
        <v>100</v>
      </c>
      <c r="DB26" s="118" t="s">
        <v>100</v>
      </c>
      <c r="DC26" s="118" t="s">
        <v>100</v>
      </c>
      <c r="DD26" s="118" t="s">
        <v>100</v>
      </c>
      <c r="DE26" s="118" t="s">
        <v>100</v>
      </c>
      <c r="DF26" s="116" t="s">
        <v>95</v>
      </c>
      <c r="DG26" s="105" t="s">
        <v>21</v>
      </c>
      <c r="DH26" s="104">
        <v>6</v>
      </c>
      <c r="DI26" s="24">
        <f>COUNTIF(DJ26:EM26,"●")</f>
        <v>18</v>
      </c>
      <c r="DJ26" s="18"/>
      <c r="DK26" s="74" t="s">
        <v>148</v>
      </c>
      <c r="DL26" s="118"/>
      <c r="DM26" s="118"/>
      <c r="DN26" s="118"/>
      <c r="DO26" s="118" t="s">
        <v>100</v>
      </c>
      <c r="DP26" s="118" t="s">
        <v>100</v>
      </c>
      <c r="DQ26" s="118" t="s">
        <v>100</v>
      </c>
      <c r="DR26" s="118" t="s">
        <v>100</v>
      </c>
      <c r="DS26" s="118" t="s">
        <v>100</v>
      </c>
      <c r="DT26" s="118" t="s">
        <v>100</v>
      </c>
      <c r="DU26" s="118" t="s">
        <v>100</v>
      </c>
      <c r="DV26" s="118"/>
      <c r="DW26" s="118" t="s">
        <v>100</v>
      </c>
      <c r="DX26" s="118" t="s">
        <v>100</v>
      </c>
      <c r="DY26" s="118" t="s">
        <v>100</v>
      </c>
      <c r="DZ26" s="118"/>
      <c r="EA26" s="118"/>
      <c r="EB26" s="118">
        <v>4</v>
      </c>
      <c r="EC26" s="118" t="s">
        <v>100</v>
      </c>
      <c r="ED26" s="118" t="s">
        <v>100</v>
      </c>
      <c r="EE26" s="118" t="s">
        <v>100</v>
      </c>
      <c r="EF26" s="118"/>
      <c r="EG26" s="118" t="s">
        <v>100</v>
      </c>
      <c r="EH26" s="118" t="s">
        <v>100</v>
      </c>
      <c r="EI26" s="118"/>
      <c r="EJ26" s="118"/>
      <c r="EK26" s="118"/>
      <c r="EL26" s="118" t="s">
        <v>100</v>
      </c>
      <c r="EM26" s="117" t="s">
        <v>100</v>
      </c>
      <c r="EN26" s="116" t="s">
        <v>97</v>
      </c>
      <c r="EO26" s="105" t="s">
        <v>21</v>
      </c>
      <c r="EP26" s="104"/>
      <c r="EQ26" s="24">
        <f>COUNTIF(ER26:FU26,"●")</f>
        <v>27</v>
      </c>
      <c r="ER26" s="74" t="s">
        <v>148</v>
      </c>
      <c r="ES26" s="74" t="s">
        <v>148</v>
      </c>
      <c r="ET26" s="118" t="s">
        <v>100</v>
      </c>
      <c r="EU26" s="118"/>
      <c r="EV26" s="118" t="s">
        <v>100</v>
      </c>
      <c r="EW26" s="118" t="s">
        <v>100</v>
      </c>
      <c r="EX26" s="118" t="s">
        <v>100</v>
      </c>
      <c r="EY26" s="118"/>
      <c r="EZ26" s="118" t="s">
        <v>100</v>
      </c>
      <c r="FA26" s="118" t="s">
        <v>100</v>
      </c>
      <c r="FB26" s="118" t="s">
        <v>100</v>
      </c>
      <c r="FC26" s="118" t="s">
        <v>100</v>
      </c>
      <c r="FD26" s="118" t="s">
        <v>100</v>
      </c>
      <c r="FE26" s="118" t="s">
        <v>100</v>
      </c>
      <c r="FF26" s="118" t="s">
        <v>100</v>
      </c>
      <c r="FG26" s="118" t="s">
        <v>100</v>
      </c>
      <c r="FH26" s="118" t="s">
        <v>100</v>
      </c>
      <c r="FI26" s="118" t="s">
        <v>100</v>
      </c>
      <c r="FJ26" s="118" t="s">
        <v>100</v>
      </c>
      <c r="FK26" s="118" t="s">
        <v>100</v>
      </c>
      <c r="FL26" s="118" t="s">
        <v>100</v>
      </c>
      <c r="FM26" s="118" t="s">
        <v>100</v>
      </c>
      <c r="FN26" s="118" t="s">
        <v>100</v>
      </c>
      <c r="FO26" s="118" t="s">
        <v>100</v>
      </c>
      <c r="FP26" s="118" t="s">
        <v>100</v>
      </c>
      <c r="FQ26" s="118" t="s">
        <v>100</v>
      </c>
      <c r="FR26" s="118" t="s">
        <v>100</v>
      </c>
      <c r="FS26" s="118"/>
      <c r="FT26" s="118" t="s">
        <v>100</v>
      </c>
      <c r="FU26" s="117" t="s">
        <v>100</v>
      </c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</row>
    <row r="27" spans="1:191" ht="18" customHeight="1">
      <c r="A27" s="225" t="s">
        <v>232</v>
      </c>
      <c r="B27" s="226"/>
      <c r="C27" s="75" t="s">
        <v>158</v>
      </c>
      <c r="D27" s="76" t="s">
        <v>231</v>
      </c>
      <c r="E27" s="76"/>
      <c r="F27" s="32"/>
      <c r="G27" s="135"/>
      <c r="H27" s="116" t="s">
        <v>154</v>
      </c>
      <c r="I27" s="30" t="s">
        <v>22</v>
      </c>
      <c r="J27" s="104"/>
      <c r="K27" s="24">
        <f>COUNTIF(L27:AO27,"●")</f>
        <v>29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8" t="s">
        <v>100</v>
      </c>
      <c r="AP27" s="116" t="s">
        <v>210</v>
      </c>
      <c r="AQ27" s="30" t="s">
        <v>22</v>
      </c>
      <c r="AR27" s="104"/>
      <c r="AS27" s="24">
        <f>COUNTIF(AT27:BW27,"●")</f>
        <v>28</v>
      </c>
      <c r="AT27" s="74" t="s">
        <v>100</v>
      </c>
      <c r="AU27" s="74" t="s">
        <v>100</v>
      </c>
      <c r="AV27" s="118" t="s">
        <v>100</v>
      </c>
      <c r="AW27" s="118"/>
      <c r="AX27" s="118" t="s">
        <v>100</v>
      </c>
      <c r="AY27" s="118" t="s">
        <v>100</v>
      </c>
      <c r="AZ27" s="118" t="s">
        <v>100</v>
      </c>
      <c r="BA27" s="118" t="s">
        <v>100</v>
      </c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 t="s">
        <v>100</v>
      </c>
      <c r="BR27" s="118"/>
      <c r="BS27" s="118" t="s">
        <v>100</v>
      </c>
      <c r="BT27" s="118" t="s">
        <v>100</v>
      </c>
      <c r="BU27" s="118" t="s">
        <v>100</v>
      </c>
      <c r="BV27" s="118" t="s">
        <v>100</v>
      </c>
      <c r="BW27" s="19" t="s">
        <v>100</v>
      </c>
      <c r="BX27" s="115" t="s">
        <v>94</v>
      </c>
      <c r="BY27" s="105" t="s">
        <v>21</v>
      </c>
      <c r="BZ27" s="104"/>
      <c r="CA27" s="24">
        <f t="shared" si="14"/>
        <v>0</v>
      </c>
      <c r="CB27" s="18"/>
      <c r="CC27" s="18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118"/>
      <c r="DF27" s="116" t="s">
        <v>222</v>
      </c>
      <c r="DG27" s="105" t="s">
        <v>21</v>
      </c>
      <c r="DH27" s="104"/>
      <c r="DI27" s="24">
        <f>COUNTIF(DJ27:EM27,"●")</f>
        <v>1</v>
      </c>
      <c r="DJ27" s="74"/>
      <c r="DK27" s="74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 t="s">
        <v>100</v>
      </c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7"/>
      <c r="EN27" s="116" t="s">
        <v>54</v>
      </c>
      <c r="EO27" s="105" t="s">
        <v>21</v>
      </c>
      <c r="EP27" s="104"/>
      <c r="EQ27" s="24">
        <f>COUNTIF(ER27:FU27,"●")</f>
        <v>17</v>
      </c>
      <c r="ER27" s="74" t="s">
        <v>148</v>
      </c>
      <c r="ES27" s="74"/>
      <c r="ET27" s="118"/>
      <c r="EU27" s="118"/>
      <c r="EV27" s="118" t="s">
        <v>100</v>
      </c>
      <c r="EW27" s="118"/>
      <c r="EX27" s="118" t="s">
        <v>100</v>
      </c>
      <c r="EY27" s="118" t="s">
        <v>100</v>
      </c>
      <c r="EZ27" s="118" t="s">
        <v>100</v>
      </c>
      <c r="FA27" s="118" t="s">
        <v>100</v>
      </c>
      <c r="FB27" s="118" t="s">
        <v>100</v>
      </c>
      <c r="FC27" s="118" t="s">
        <v>100</v>
      </c>
      <c r="FD27" s="118" t="s">
        <v>100</v>
      </c>
      <c r="FE27" s="118" t="s">
        <v>100</v>
      </c>
      <c r="FF27" s="118" t="s">
        <v>100</v>
      </c>
      <c r="FG27" s="118"/>
      <c r="FH27" s="118"/>
      <c r="FI27" s="118" t="s">
        <v>100</v>
      </c>
      <c r="FJ27" s="118"/>
      <c r="FK27" s="118" t="s">
        <v>100</v>
      </c>
      <c r="FL27" s="118"/>
      <c r="FM27" s="118" t="s">
        <v>100</v>
      </c>
      <c r="FN27" s="118" t="s">
        <v>100</v>
      </c>
      <c r="FO27" s="118"/>
      <c r="FP27" s="118"/>
      <c r="FQ27" s="118" t="s">
        <v>100</v>
      </c>
      <c r="FR27" s="118" t="s">
        <v>100</v>
      </c>
      <c r="FS27" s="118"/>
      <c r="FT27" s="118"/>
      <c r="FU27" s="117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</row>
    <row r="28" spans="1:191" ht="18" customHeight="1">
      <c r="A28" s="225" t="s">
        <v>233</v>
      </c>
      <c r="B28" s="226"/>
      <c r="C28" s="75" t="s">
        <v>158</v>
      </c>
      <c r="D28" s="76" t="s">
        <v>231</v>
      </c>
      <c r="E28" s="76"/>
      <c r="F28" s="79"/>
      <c r="G28" s="77"/>
      <c r="H28" s="116" t="s">
        <v>155</v>
      </c>
      <c r="I28" s="30" t="s">
        <v>22</v>
      </c>
      <c r="J28" s="104"/>
      <c r="K28" s="24">
        <f>COUNTIF(L28:AO28,"●")</f>
        <v>10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8"/>
      <c r="AP28" s="116"/>
      <c r="AQ28" s="2"/>
      <c r="AR28" s="104"/>
      <c r="AS28" s="24"/>
      <c r="AT28" s="74"/>
      <c r="AU28" s="74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7"/>
      <c r="BX28" s="115" t="s">
        <v>51</v>
      </c>
      <c r="BY28" s="105" t="s">
        <v>21</v>
      </c>
      <c r="BZ28" s="104"/>
      <c r="CA28" s="24">
        <f t="shared" si="14"/>
        <v>27</v>
      </c>
      <c r="CB28" s="74" t="s">
        <v>148</v>
      </c>
      <c r="CC28" s="74" t="s">
        <v>148</v>
      </c>
      <c r="CD28" s="118" t="s">
        <v>100</v>
      </c>
      <c r="CE28" s="118" t="s">
        <v>100</v>
      </c>
      <c r="CF28" s="118" t="s">
        <v>100</v>
      </c>
      <c r="CG28" s="118" t="s">
        <v>100</v>
      </c>
      <c r="CH28" s="118" t="s">
        <v>100</v>
      </c>
      <c r="CI28" s="118" t="s">
        <v>100</v>
      </c>
      <c r="CJ28" s="118" t="s">
        <v>100</v>
      </c>
      <c r="CK28" s="118" t="s">
        <v>100</v>
      </c>
      <c r="CL28" s="118" t="s">
        <v>100</v>
      </c>
      <c r="CM28" s="118"/>
      <c r="CN28" s="118" t="s">
        <v>100</v>
      </c>
      <c r="CO28" s="118" t="s">
        <v>100</v>
      </c>
      <c r="CP28" s="118" t="s">
        <v>100</v>
      </c>
      <c r="CQ28" s="118" t="s">
        <v>100</v>
      </c>
      <c r="CR28" s="118" t="s">
        <v>100</v>
      </c>
      <c r="CS28" s="118" t="s">
        <v>100</v>
      </c>
      <c r="CT28" s="118"/>
      <c r="CU28" s="118" t="s">
        <v>100</v>
      </c>
      <c r="CV28" s="118" t="s">
        <v>100</v>
      </c>
      <c r="CW28" s="118" t="s">
        <v>100</v>
      </c>
      <c r="CX28" s="118" t="s">
        <v>100</v>
      </c>
      <c r="CY28" s="118" t="s">
        <v>100</v>
      </c>
      <c r="CZ28" s="118"/>
      <c r="DA28" s="118" t="s">
        <v>100</v>
      </c>
      <c r="DB28" s="118" t="s">
        <v>100</v>
      </c>
      <c r="DC28" s="118" t="s">
        <v>100</v>
      </c>
      <c r="DD28" s="118" t="s">
        <v>100</v>
      </c>
      <c r="DE28" s="118" t="s">
        <v>100</v>
      </c>
      <c r="DF28" s="116"/>
      <c r="DG28" s="105"/>
      <c r="DH28" s="104"/>
      <c r="DI28" s="24"/>
      <c r="DJ28" s="74"/>
      <c r="DK28" s="74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7"/>
      <c r="EN28" s="116" t="s">
        <v>33</v>
      </c>
      <c r="EO28" s="105" t="s">
        <v>21</v>
      </c>
      <c r="EP28" s="104"/>
      <c r="EQ28" s="24">
        <f>COUNTIF(ER28:FU28,"●")</f>
        <v>23</v>
      </c>
      <c r="ER28" s="74" t="s">
        <v>148</v>
      </c>
      <c r="ES28" s="74" t="s">
        <v>148</v>
      </c>
      <c r="ET28" s="118" t="s">
        <v>100</v>
      </c>
      <c r="EU28" s="118"/>
      <c r="EV28" s="118" t="s">
        <v>100</v>
      </c>
      <c r="EW28" s="118" t="s">
        <v>100</v>
      </c>
      <c r="EX28" s="118" t="s">
        <v>100</v>
      </c>
      <c r="EY28" s="118" t="s">
        <v>100</v>
      </c>
      <c r="EZ28" s="118" t="s">
        <v>100</v>
      </c>
      <c r="FA28" s="118" t="s">
        <v>100</v>
      </c>
      <c r="FB28" s="118" t="s">
        <v>100</v>
      </c>
      <c r="FC28" s="118" t="s">
        <v>100</v>
      </c>
      <c r="FD28" s="118" t="s">
        <v>100</v>
      </c>
      <c r="FE28" s="118" t="s">
        <v>100</v>
      </c>
      <c r="FF28" s="118" t="s">
        <v>100</v>
      </c>
      <c r="FG28" s="118" t="s">
        <v>100</v>
      </c>
      <c r="FH28" s="118"/>
      <c r="FI28" s="118" t="s">
        <v>100</v>
      </c>
      <c r="FJ28" s="118" t="s">
        <v>100</v>
      </c>
      <c r="FK28" s="118" t="s">
        <v>100</v>
      </c>
      <c r="FL28" s="118" t="s">
        <v>100</v>
      </c>
      <c r="FM28" s="118"/>
      <c r="FN28" s="118" t="s">
        <v>100</v>
      </c>
      <c r="FO28" s="118" t="s">
        <v>100</v>
      </c>
      <c r="FP28" s="118" t="s">
        <v>100</v>
      </c>
      <c r="FQ28" s="118" t="s">
        <v>100</v>
      </c>
      <c r="FR28" s="118"/>
      <c r="FS28" s="118"/>
      <c r="FT28" s="118"/>
      <c r="FU28" s="117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</row>
    <row r="29" spans="1:191" ht="18" customHeight="1">
      <c r="A29" s="225" t="s">
        <v>234</v>
      </c>
      <c r="B29" s="226"/>
      <c r="C29" s="78">
        <v>2</v>
      </c>
      <c r="D29" s="76" t="s">
        <v>235</v>
      </c>
      <c r="E29" s="76" t="s">
        <v>236</v>
      </c>
      <c r="F29" s="76" t="s">
        <v>237</v>
      </c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16"/>
      <c r="AQ29" s="2"/>
      <c r="AR29" s="106"/>
      <c r="AS29" s="24"/>
      <c r="AT29" s="18"/>
      <c r="AU29" s="18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19"/>
      <c r="BX29" s="115" t="s">
        <v>161</v>
      </c>
      <c r="BY29" s="105" t="s">
        <v>21</v>
      </c>
      <c r="BZ29" s="104"/>
      <c r="CA29" s="24">
        <f t="shared" si="14"/>
        <v>10</v>
      </c>
      <c r="CB29" s="18"/>
      <c r="CC29" s="118" t="s">
        <v>100</v>
      </c>
      <c r="CD29" s="118" t="s">
        <v>100</v>
      </c>
      <c r="CE29" s="118"/>
      <c r="CF29" s="118" t="s">
        <v>100</v>
      </c>
      <c r="CG29" s="118" t="s">
        <v>100</v>
      </c>
      <c r="CH29" s="118" t="s">
        <v>100</v>
      </c>
      <c r="CI29" s="118" t="s">
        <v>100</v>
      </c>
      <c r="CJ29" s="118"/>
      <c r="CK29" s="118" t="s">
        <v>100</v>
      </c>
      <c r="CL29" s="118"/>
      <c r="CM29" s="118"/>
      <c r="CN29" s="118"/>
      <c r="CO29" s="118"/>
      <c r="CP29" s="118" t="s">
        <v>100</v>
      </c>
      <c r="CQ29" s="118"/>
      <c r="CR29" s="118"/>
      <c r="CS29" s="118"/>
      <c r="CT29" s="118"/>
      <c r="CU29" s="118" t="s">
        <v>100</v>
      </c>
      <c r="CV29" s="118" t="s">
        <v>100</v>
      </c>
      <c r="CW29" s="118"/>
      <c r="CX29" s="118"/>
      <c r="CY29" s="118"/>
      <c r="CZ29" s="118"/>
      <c r="DA29" s="118"/>
      <c r="DB29" s="118"/>
      <c r="DC29" s="118"/>
      <c r="DD29" s="118"/>
      <c r="DE29" s="118"/>
      <c r="DF29" s="146"/>
      <c r="DG29" s="105"/>
      <c r="DH29" s="104"/>
      <c r="DI29" s="24"/>
      <c r="DJ29" s="18"/>
      <c r="DK29" s="18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19"/>
      <c r="EN29" s="116"/>
      <c r="EO29" s="105"/>
      <c r="EP29" s="104"/>
      <c r="EQ29" s="24"/>
      <c r="ER29" s="74"/>
      <c r="ES29" s="74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7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</row>
    <row r="30" spans="1:192" ht="18" customHeight="1">
      <c r="A30" s="225" t="s">
        <v>238</v>
      </c>
      <c r="B30" s="226"/>
      <c r="C30" s="78">
        <v>2</v>
      </c>
      <c r="D30" s="76" t="s">
        <v>239</v>
      </c>
      <c r="E30" s="79"/>
      <c r="F30" s="79"/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43"/>
      <c r="AQ30" s="2"/>
      <c r="AR30" s="106"/>
      <c r="AS30" s="24"/>
      <c r="AT30" s="18"/>
      <c r="AU30" s="18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19"/>
      <c r="BX30" s="115" t="s">
        <v>208</v>
      </c>
      <c r="BY30" s="105" t="s">
        <v>22</v>
      </c>
      <c r="BZ30" s="104"/>
      <c r="CA30" s="24">
        <f t="shared" si="14"/>
        <v>27</v>
      </c>
      <c r="CB30" s="18" t="s">
        <v>100</v>
      </c>
      <c r="CC30" s="18" t="s">
        <v>100</v>
      </c>
      <c r="CD30" s="35" t="s">
        <v>100</v>
      </c>
      <c r="CE30" s="35"/>
      <c r="CF30" s="35"/>
      <c r="CG30" s="35"/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118" t="s">
        <v>100</v>
      </c>
      <c r="DF30" s="146"/>
      <c r="DG30" s="105"/>
      <c r="DH30" s="104"/>
      <c r="DI30" s="24"/>
      <c r="DJ30" s="18"/>
      <c r="DK30" s="18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19"/>
      <c r="EN30" s="116"/>
      <c r="EO30" s="105"/>
      <c r="EP30" s="104"/>
      <c r="EQ30" s="24"/>
      <c r="ER30" s="74"/>
      <c r="ES30" s="74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7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</row>
    <row r="31" spans="1:192" ht="18" customHeight="1" thickBot="1">
      <c r="A31" s="228" t="s">
        <v>240</v>
      </c>
      <c r="B31" s="229"/>
      <c r="C31" s="81">
        <v>1</v>
      </c>
      <c r="D31" s="82" t="s">
        <v>239</v>
      </c>
      <c r="E31" s="83"/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72"/>
      <c r="AQ31" s="33"/>
      <c r="AR31" s="107"/>
      <c r="AS31" s="34"/>
      <c r="AT31" s="21"/>
      <c r="AU31" s="21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20"/>
      <c r="BX31" s="143" t="s">
        <v>221</v>
      </c>
      <c r="BY31" s="33" t="s">
        <v>22</v>
      </c>
      <c r="BZ31" s="107"/>
      <c r="CA31" s="34">
        <f t="shared" si="14"/>
        <v>5</v>
      </c>
      <c r="CB31" s="21"/>
      <c r="CC31" s="21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 t="s">
        <v>100</v>
      </c>
      <c r="CN31" s="119" t="s">
        <v>100</v>
      </c>
      <c r="CO31" s="119"/>
      <c r="CP31" s="119"/>
      <c r="CQ31" s="119" t="s">
        <v>100</v>
      </c>
      <c r="CR31" s="119" t="s">
        <v>100</v>
      </c>
      <c r="CS31" s="119"/>
      <c r="CT31" s="119"/>
      <c r="CU31" s="119"/>
      <c r="CV31" s="119"/>
      <c r="CW31" s="119"/>
      <c r="CX31" s="119" t="s">
        <v>100</v>
      </c>
      <c r="CY31" s="119"/>
      <c r="CZ31" s="119"/>
      <c r="DA31" s="119"/>
      <c r="DB31" s="119"/>
      <c r="DC31" s="119"/>
      <c r="DD31" s="119"/>
      <c r="DE31" s="145"/>
      <c r="DF31" s="147"/>
      <c r="DG31" s="108"/>
      <c r="DH31" s="109"/>
      <c r="DI31" s="34"/>
      <c r="DJ31" s="21"/>
      <c r="DK31" s="21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20"/>
      <c r="EN31" s="72"/>
      <c r="EO31" s="33"/>
      <c r="EP31" s="107"/>
      <c r="EQ31" s="34"/>
      <c r="ER31" s="21"/>
      <c r="ES31" s="21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20"/>
      <c r="FV31" s="66"/>
      <c r="FW31" s="67"/>
      <c r="FX31" s="110"/>
      <c r="FY31" s="68"/>
      <c r="FZ31" s="69"/>
      <c r="GA31" s="69"/>
      <c r="GB31" s="69"/>
      <c r="GC31" s="66"/>
      <c r="GD31" s="67"/>
      <c r="GE31" s="110"/>
      <c r="GF31" s="70"/>
      <c r="GG31" s="69"/>
      <c r="GH31" s="69"/>
      <c r="GI31" s="69"/>
      <c r="GJ31" s="65"/>
    </row>
    <row r="32" spans="178:192" ht="18" customHeight="1">
      <c r="FV32" s="71"/>
      <c r="FW32" s="71"/>
      <c r="FX32" s="71"/>
      <c r="FY32" s="71">
        <v>0</v>
      </c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65"/>
    </row>
    <row r="33" spans="79:181" ht="18" customHeight="1">
      <c r="CA33" s="29">
        <v>0</v>
      </c>
      <c r="FY33" s="29">
        <v>0</v>
      </c>
    </row>
    <row r="34" spans="79:181" ht="18" customHeight="1">
      <c r="CA34" s="29">
        <v>0</v>
      </c>
      <c r="FY34" s="29">
        <v>0</v>
      </c>
    </row>
    <row r="35" spans="3:191" ht="18" customHeight="1">
      <c r="C35" s="29"/>
      <c r="D35" s="29"/>
      <c r="E35" s="29"/>
      <c r="F35" s="29"/>
      <c r="G35" s="29"/>
      <c r="FZ35" s="12"/>
      <c r="GA35" s="12"/>
      <c r="GB35" s="12"/>
      <c r="GC35" s="12"/>
      <c r="GD35" s="12"/>
      <c r="GE35" s="12"/>
      <c r="GF35" s="12"/>
      <c r="GG35" s="12"/>
      <c r="GH35" s="12"/>
      <c r="GI35" s="12"/>
    </row>
    <row r="36" spans="3:191" ht="18" customHeight="1">
      <c r="C36" s="29"/>
      <c r="D36" s="29"/>
      <c r="E36" s="29"/>
      <c r="F36" s="29"/>
      <c r="G36" s="29"/>
      <c r="FZ36" s="12"/>
      <c r="GA36" s="12"/>
      <c r="GB36" s="12"/>
      <c r="GC36" s="12"/>
      <c r="GD36" s="12"/>
      <c r="GE36" s="12"/>
      <c r="GF36" s="12"/>
      <c r="GG36" s="12"/>
      <c r="GH36" s="12"/>
      <c r="GI36" s="12"/>
    </row>
    <row r="37" spans="3:191" ht="18" customHeight="1">
      <c r="C37" s="29"/>
      <c r="D37" s="29"/>
      <c r="E37" s="29"/>
      <c r="F37" s="29"/>
      <c r="G37" s="29"/>
      <c r="FZ37" s="12"/>
      <c r="GA37" s="12"/>
      <c r="GB37" s="12"/>
      <c r="GC37" s="12"/>
      <c r="GD37" s="12"/>
      <c r="GE37" s="12"/>
      <c r="GF37" s="12"/>
      <c r="GG37" s="12"/>
      <c r="GH37" s="12"/>
      <c r="GI37" s="12"/>
    </row>
    <row r="38" spans="3:191" ht="18" customHeight="1">
      <c r="C38" s="29"/>
      <c r="D38" s="29"/>
      <c r="E38" s="29"/>
      <c r="F38" s="29"/>
      <c r="G38" s="29"/>
      <c r="FZ38" s="12"/>
      <c r="GA38" s="12"/>
      <c r="GB38" s="12"/>
      <c r="GC38" s="12"/>
      <c r="GD38" s="12"/>
      <c r="GE38" s="12"/>
      <c r="GF38" s="12"/>
      <c r="GG38" s="12"/>
      <c r="GH38" s="12"/>
      <c r="GI38" s="12"/>
    </row>
    <row r="39" spans="3:191" ht="18" customHeight="1">
      <c r="C39" s="29"/>
      <c r="D39" s="29"/>
      <c r="E39" s="29"/>
      <c r="F39" s="29"/>
      <c r="G39" s="29"/>
      <c r="FZ39" s="12"/>
      <c r="GA39" s="12"/>
      <c r="GB39" s="12"/>
      <c r="GC39" s="12"/>
      <c r="GD39" s="12"/>
      <c r="GE39" s="12"/>
      <c r="GF39" s="12"/>
      <c r="GG39" s="12"/>
      <c r="GH39" s="12"/>
      <c r="GI39" s="12"/>
    </row>
    <row r="40" spans="3:191" ht="18" customHeight="1">
      <c r="C40" s="29"/>
      <c r="D40" s="29"/>
      <c r="E40" s="29"/>
      <c r="F40" s="29"/>
      <c r="G40" s="29"/>
      <c r="FZ40" s="12"/>
      <c r="GA40" s="12"/>
      <c r="GB40" s="12"/>
      <c r="GC40" s="12"/>
      <c r="GD40" s="12"/>
      <c r="GE40" s="12"/>
      <c r="GF40" s="12"/>
      <c r="GG40" s="12"/>
      <c r="GH40" s="12"/>
      <c r="GI40" s="12"/>
    </row>
    <row r="46" ht="18" customHeight="1">
      <c r="CA46" s="29">
        <v>0</v>
      </c>
    </row>
    <row r="65536" ht="18" customHeight="1">
      <c r="H65536" s="103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EO3:EQ3"/>
    <mergeCell ref="CB3:DE3"/>
    <mergeCell ref="AT3:BW3"/>
    <mergeCell ref="B11:G11"/>
    <mergeCell ref="AQ20:AS20"/>
    <mergeCell ref="BX18:DE18"/>
    <mergeCell ref="A19:B19"/>
    <mergeCell ref="A20:B20"/>
    <mergeCell ref="I3:K3"/>
    <mergeCell ref="AQ3:AS3"/>
    <mergeCell ref="AR21:AS22"/>
    <mergeCell ref="B13:C14"/>
    <mergeCell ref="D13:E14"/>
    <mergeCell ref="L20:AO20"/>
    <mergeCell ref="F13:G14"/>
    <mergeCell ref="DH21:DI22"/>
    <mergeCell ref="A22:B22"/>
    <mergeCell ref="A21:B21"/>
    <mergeCell ref="BZ21:CA22"/>
    <mergeCell ref="CB22:DE22"/>
    <mergeCell ref="BY3:CA3"/>
    <mergeCell ref="DG3:DI3"/>
    <mergeCell ref="DJ3:EM3"/>
    <mergeCell ref="J4:K5"/>
    <mergeCell ref="L5:AO5"/>
    <mergeCell ref="ER20:FU20"/>
    <mergeCell ref="ER5:FU5"/>
    <mergeCell ref="BX19:DE19"/>
    <mergeCell ref="DF19:EM19"/>
    <mergeCell ref="EN19:FU19"/>
    <mergeCell ref="DH4:DI5"/>
    <mergeCell ref="DF18:EM18"/>
    <mergeCell ref="CB20:DE20"/>
    <mergeCell ref="ER22:FU22"/>
    <mergeCell ref="EO20:EQ20"/>
    <mergeCell ref="EP21:EQ22"/>
    <mergeCell ref="DJ5:EM5"/>
    <mergeCell ref="D9:E9"/>
    <mergeCell ref="AR4:AS5"/>
    <mergeCell ref="D7:E7"/>
    <mergeCell ref="F7:G7"/>
    <mergeCell ref="B9:C9"/>
    <mergeCell ref="CB5:DE5"/>
    <mergeCell ref="BZ4:CA5"/>
    <mergeCell ref="ER3:FU3"/>
    <mergeCell ref="AT22:BW22"/>
    <mergeCell ref="L22:AO22"/>
    <mergeCell ref="DG20:DI20"/>
    <mergeCell ref="BY20:CA20"/>
    <mergeCell ref="DJ20:EM20"/>
    <mergeCell ref="AT20:BW20"/>
    <mergeCell ref="DJ22:EM22"/>
    <mergeCell ref="EP4:EQ5"/>
    <mergeCell ref="AT5:BW5"/>
    <mergeCell ref="A1:G2"/>
    <mergeCell ref="A3:G4"/>
    <mergeCell ref="L3:AO3"/>
    <mergeCell ref="A13:A14"/>
    <mergeCell ref="F8:G8"/>
    <mergeCell ref="B7:C7"/>
    <mergeCell ref="F9:G9"/>
    <mergeCell ref="B8:C8"/>
    <mergeCell ref="F10:G10"/>
    <mergeCell ref="D8:E8"/>
  </mergeCells>
  <conditionalFormatting sqref="AP7:AP17 BX7:BX17 H7:H17 GC31 FV31 H24:H31 AP24:AP31 BX24:BX31 EN24:EN31 H65536 DF7:DF17 EN7:EN17 DF24:DF30 A28:A31 A18:A26">
    <cfRule type="expression" priority="130" dxfId="160" stopIfTrue="1">
      <formula>B7="신"</formula>
    </cfRule>
    <cfRule type="expression" priority="131" dxfId="161" stopIfTrue="1">
      <formula>ISERROR(A7)</formula>
    </cfRule>
  </conditionalFormatting>
  <conditionalFormatting sqref="GE31 GG31:GI31 FX31 EP31 ER10:FU10 ER10:ER16 EP8:EP17 ER13:FU17 DH8:DH17 DH25:DH30 BZ25:BZ30 BZ8:BZ17 AR29:AR31 AR8:AR17 M31:AO31 J29:J31 J8:J17 L24:AO24 CB7:DE17 L26:AO28 CB24:DE31 AO25 ES10:FU13 AT24:BW31 DJ24:EM31 L7:AO17 AT7:BW17 DJ7:EM17 ER24:FU31 C18:C20">
    <cfRule type="cellIs" priority="129" dxfId="161" operator="equal" stopIfTrue="1">
      <formula>0</formula>
    </cfRule>
  </conditionalFormatting>
  <conditionalFormatting sqref="C18:C31">
    <cfRule type="cellIs" priority="123" dxfId="161" operator="equal" stopIfTrue="1">
      <formula>0</formula>
    </cfRule>
    <cfRule type="cellIs" priority="124" dxfId="162" operator="between" stopIfTrue="1">
      <formula>3</formula>
      <formula>4</formula>
    </cfRule>
  </conditionalFormatting>
  <conditionalFormatting sqref="FW31 FZ31:GB31 GD31 EP24:EP30 EP7 EO24:EO31 EO26:EP28 EO7:EO17 ES13:FU16 ES10:FU11 DH24 DH7 DG7:DG17 DG24:DG31 BZ24 BZ31 BZ7 BY7:BY17 BY24:BY31 AR24 AR27 AR7 AQ7:AQ17 AQ24:AQ31 L31 J24:J28 J7 I24:I31 I7:I17 L24:AO30 ER7:FU9 FU12">
    <cfRule type="expression" priority="128" dxfId="160" stopIfTrue="1">
      <formula>I7="신"</formula>
    </cfRule>
  </conditionalFormatting>
  <conditionalFormatting sqref="D13 B12:B13 B8:B10 D8:D10">
    <cfRule type="expression" priority="127" dxfId="161" stopIfTrue="1">
      <formula>ISERROR($B$8:$E$14)</formula>
    </cfRule>
  </conditionalFormatting>
  <conditionalFormatting sqref="E17:E18 F17:G27 D20:G25 D28:G31 D18:E29">
    <cfRule type="cellIs" priority="210" dxfId="163" operator="equal" stopIfTrue="1">
      <formula>#REF!</formula>
    </cfRule>
  </conditionalFormatting>
  <conditionalFormatting sqref="A24">
    <cfRule type="expression" priority="54" dxfId="160" stopIfTrue="1">
      <formula>B24="신"</formula>
    </cfRule>
    <cfRule type="expression" priority="55" dxfId="161" stopIfTrue="1">
      <formula>ISERROR(A24)</formula>
    </cfRule>
  </conditionalFormatting>
  <conditionalFormatting sqref="A23">
    <cfRule type="expression" priority="47" dxfId="160" stopIfTrue="1">
      <formula>B23="신"</formula>
    </cfRule>
    <cfRule type="expression" priority="48" dxfId="161" stopIfTrue="1">
      <formula>ISERROR(A23)</formula>
    </cfRule>
  </conditionalFormatting>
  <conditionalFormatting sqref="A23">
    <cfRule type="expression" priority="40" dxfId="160" stopIfTrue="1">
      <formula>B23="신"</formula>
    </cfRule>
    <cfRule type="expression" priority="41" dxfId="161" stopIfTrue="1">
      <formula>ISERROR(A23)</formula>
    </cfRule>
  </conditionalFormatting>
  <conditionalFormatting sqref="A22">
    <cfRule type="expression" priority="38" dxfId="160" stopIfTrue="1">
      <formula>B22="신"</formula>
    </cfRule>
    <cfRule type="expression" priority="39" dxfId="161" stopIfTrue="1">
      <formula>ISERROR(A22)</formula>
    </cfRule>
  </conditionalFormatting>
  <conditionalFormatting sqref="A27">
    <cfRule type="expression" priority="36" dxfId="160" stopIfTrue="1">
      <formula>B27="신"</formula>
    </cfRule>
    <cfRule type="expression" priority="37" dxfId="161" stopIfTrue="1">
      <formula>ISERROR(A27)</formula>
    </cfRule>
  </conditionalFormatting>
  <conditionalFormatting sqref="A28">
    <cfRule type="expression" priority="30" dxfId="160" stopIfTrue="1">
      <formula>B28="신"</formula>
    </cfRule>
    <cfRule type="expression" priority="31" dxfId="161" stopIfTrue="1">
      <formula>ISERROR(A28)</formula>
    </cfRule>
  </conditionalFormatting>
  <conditionalFormatting sqref="A29">
    <cfRule type="expression" priority="24" dxfId="160" stopIfTrue="1">
      <formula>B29="신"</formula>
    </cfRule>
    <cfRule type="expression" priority="25" dxfId="161" stopIfTrue="1">
      <formula>ISERROR(A29)</formula>
    </cfRule>
  </conditionalFormatting>
  <conditionalFormatting sqref="FU9">
    <cfRule type="cellIs" priority="15" dxfId="161" operator="equal" stopIfTrue="1">
      <formula>0</formula>
    </cfRule>
  </conditionalFormatting>
  <conditionalFormatting sqref="A23">
    <cfRule type="expression" priority="13" dxfId="160" stopIfTrue="1">
      <formula>B23="신"</formula>
    </cfRule>
    <cfRule type="expression" priority="14" dxfId="161" stopIfTrue="1">
      <formula>ISERROR(A23)</formula>
    </cfRule>
  </conditionalFormatting>
  <conditionalFormatting sqref="A22">
    <cfRule type="expression" priority="11" dxfId="160" stopIfTrue="1">
      <formula>B22="신"</formula>
    </cfRule>
    <cfRule type="expression" priority="12" dxfId="161" stopIfTrue="1">
      <formula>ISERROR(A22)</formula>
    </cfRule>
  </conditionalFormatting>
  <conditionalFormatting sqref="A22">
    <cfRule type="expression" priority="9" dxfId="160" stopIfTrue="1">
      <formula>B22="신"</formula>
    </cfRule>
    <cfRule type="expression" priority="10" dxfId="161" stopIfTrue="1">
      <formula>ISERROR(A22)</formula>
    </cfRule>
  </conditionalFormatting>
  <conditionalFormatting sqref="A21">
    <cfRule type="expression" priority="7" dxfId="160" stopIfTrue="1">
      <formula>B21="신"</formula>
    </cfRule>
    <cfRule type="expression" priority="8" dxfId="161" stopIfTrue="1">
      <formula>ISERROR(A21)</formula>
    </cfRule>
  </conditionalFormatting>
  <conditionalFormatting sqref="A26">
    <cfRule type="expression" priority="5" dxfId="160" stopIfTrue="1">
      <formula>B26="신"</formula>
    </cfRule>
    <cfRule type="expression" priority="6" dxfId="161" stopIfTrue="1">
      <formula>ISERROR(A26)</formula>
    </cfRule>
  </conditionalFormatting>
  <conditionalFormatting sqref="A27">
    <cfRule type="expression" priority="3" dxfId="160" stopIfTrue="1">
      <formula>B27="신"</formula>
    </cfRule>
    <cfRule type="expression" priority="4" dxfId="161" stopIfTrue="1">
      <formula>ISERROR(A27)</formula>
    </cfRule>
  </conditionalFormatting>
  <conditionalFormatting sqref="A28">
    <cfRule type="expression" priority="1" dxfId="160" stopIfTrue="1">
      <formula>B28="신"</formula>
    </cfRule>
    <cfRule type="expression" priority="2" dxfId="161" stopIfTrue="1">
      <formula>ISERROR(A28)</formula>
    </cfRule>
  </conditionalFormatting>
  <dataValidations count="2">
    <dataValidation type="list" allowBlank="1" showInputMessage="1" showErrorMessage="1" sqref="EN5 DF22 DF5 AP5 AP22 H5 H22 BX22 BX5 EN22">
      <formula1>"누계,등반"</formula1>
    </dataValidation>
    <dataValidation type="list" allowBlank="1" showInputMessage="1" showErrorMessage="1" sqref="EN4 DF21 DF4 AP4 AP21 H4 H21 BX21 BX4 EN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47" t="s">
        <v>29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47" t="s">
        <v>7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47" t="s">
        <v>30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60" stopIfTrue="1">
      <formula>B7="신"</formula>
    </cfRule>
    <cfRule type="expression" priority="7" dxfId="16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60" stopIfTrue="1">
      <formula>B7="신"</formula>
    </cfRule>
  </conditionalFormatting>
  <conditionalFormatting sqref="G7">
    <cfRule type="cellIs" priority="5" dxfId="161" operator="equal" stopIfTrue="1">
      <formula>0</formula>
    </cfRule>
  </conditionalFormatting>
  <conditionalFormatting sqref="G20">
    <cfRule type="cellIs" priority="4" dxfId="161" operator="equal" stopIfTrue="1">
      <formula>0</formula>
    </cfRule>
  </conditionalFormatting>
  <conditionalFormatting sqref="G22">
    <cfRule type="cellIs" priority="3" dxfId="161" operator="equal" stopIfTrue="1">
      <formula>0</formula>
    </cfRule>
  </conditionalFormatting>
  <conditionalFormatting sqref="I7:I12">
    <cfRule type="cellIs" priority="2" dxfId="161" operator="equal" stopIfTrue="1">
      <formula>0</formula>
    </cfRule>
  </conditionalFormatting>
  <conditionalFormatting sqref="I20">
    <cfRule type="expression" priority="1" dxfId="160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47" t="s">
        <v>34</v>
      </c>
      <c r="E3" s="247"/>
      <c r="F3" s="24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47" t="s">
        <v>34</v>
      </c>
      <c r="E18" s="247"/>
      <c r="F18" s="24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49"/>
      <c r="E20" s="249"/>
      <c r="F20" s="24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47" t="s">
        <v>34</v>
      </c>
      <c r="E33" s="247"/>
      <c r="F33" s="24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48"/>
      <c r="E35" s="248"/>
      <c r="F35" s="24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47" t="s">
        <v>34</v>
      </c>
      <c r="E46" s="247"/>
      <c r="F46" s="24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49"/>
      <c r="E48" s="249"/>
      <c r="F48" s="24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60" stopIfTrue="1">
      <formula>B7="신"</formula>
    </cfRule>
    <cfRule type="expression" priority="70" dxfId="16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6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1" operator="equal" stopIfTrue="1">
      <formula>0</formula>
    </cfRule>
  </conditionalFormatting>
  <conditionalFormatting sqref="H50">
    <cfRule type="cellIs" priority="27" dxfId="161" operator="equal" stopIfTrue="1">
      <formula>0</formula>
    </cfRule>
  </conditionalFormatting>
  <conditionalFormatting sqref="H50">
    <cfRule type="expression" priority="26" dxfId="160" stopIfTrue="1">
      <formula>H50="신"</formula>
    </cfRule>
  </conditionalFormatting>
  <conditionalFormatting sqref="H53">
    <cfRule type="cellIs" priority="25" dxfId="161" operator="equal" stopIfTrue="1">
      <formula>0</formula>
    </cfRule>
  </conditionalFormatting>
  <conditionalFormatting sqref="H53">
    <cfRule type="expression" priority="24" dxfId="160" stopIfTrue="1">
      <formula>H53="신"</formula>
    </cfRule>
  </conditionalFormatting>
  <conditionalFormatting sqref="H54">
    <cfRule type="cellIs" priority="23" dxfId="161" operator="equal" stopIfTrue="1">
      <formula>0</formula>
    </cfRule>
  </conditionalFormatting>
  <conditionalFormatting sqref="H54">
    <cfRule type="expression" priority="22" dxfId="160" stopIfTrue="1">
      <formula>H54="신"</formula>
    </cfRule>
  </conditionalFormatting>
  <conditionalFormatting sqref="H51">
    <cfRule type="cellIs" priority="21" dxfId="161" operator="equal" stopIfTrue="1">
      <formula>0</formula>
    </cfRule>
  </conditionalFormatting>
  <conditionalFormatting sqref="H51">
    <cfRule type="expression" priority="20" dxfId="160" stopIfTrue="1">
      <formula>H51="신"</formula>
    </cfRule>
  </conditionalFormatting>
  <conditionalFormatting sqref="H52">
    <cfRule type="cellIs" priority="19" dxfId="161" operator="equal" stopIfTrue="1">
      <formula>0</formula>
    </cfRule>
  </conditionalFormatting>
  <conditionalFormatting sqref="H52">
    <cfRule type="expression" priority="18" dxfId="160" stopIfTrue="1">
      <formula>H52="신"</formula>
    </cfRule>
  </conditionalFormatting>
  <conditionalFormatting sqref="I7:I12">
    <cfRule type="cellIs" priority="17" dxfId="161" operator="equal" stopIfTrue="1">
      <formula>0</formula>
    </cfRule>
  </conditionalFormatting>
  <conditionalFormatting sqref="I15">
    <cfRule type="cellIs" priority="16" dxfId="161" operator="equal" stopIfTrue="1">
      <formula>0</formula>
    </cfRule>
  </conditionalFormatting>
  <conditionalFormatting sqref="I25:I26">
    <cfRule type="cellIs" priority="15" dxfId="161" operator="equal" stopIfTrue="1">
      <formula>0</formula>
    </cfRule>
  </conditionalFormatting>
  <conditionalFormatting sqref="I22">
    <cfRule type="cellIs" priority="14" dxfId="161" operator="equal" stopIfTrue="1">
      <formula>0</formula>
    </cfRule>
  </conditionalFormatting>
  <conditionalFormatting sqref="I24">
    <cfRule type="cellIs" priority="13" dxfId="161" operator="equal" stopIfTrue="1">
      <formula>0</formula>
    </cfRule>
  </conditionalFormatting>
  <conditionalFormatting sqref="I29">
    <cfRule type="cellIs" priority="12" dxfId="161" operator="equal" stopIfTrue="1">
      <formula>0</formula>
    </cfRule>
  </conditionalFormatting>
  <conditionalFormatting sqref="I37:I41">
    <cfRule type="cellIs" priority="11" dxfId="161" operator="equal" stopIfTrue="1">
      <formula>0</formula>
    </cfRule>
  </conditionalFormatting>
  <conditionalFormatting sqref="I50">
    <cfRule type="cellIs" priority="10" dxfId="161" operator="equal" stopIfTrue="1">
      <formula>0</formula>
    </cfRule>
  </conditionalFormatting>
  <conditionalFormatting sqref="I50">
    <cfRule type="expression" priority="9" dxfId="160" stopIfTrue="1">
      <formula>I50="신"</formula>
    </cfRule>
  </conditionalFormatting>
  <conditionalFormatting sqref="I53">
    <cfRule type="cellIs" priority="8" dxfId="161" operator="equal" stopIfTrue="1">
      <formula>0</formula>
    </cfRule>
  </conditionalFormatting>
  <conditionalFormatting sqref="I53">
    <cfRule type="expression" priority="7" dxfId="160" stopIfTrue="1">
      <formula>I53="신"</formula>
    </cfRule>
  </conditionalFormatting>
  <conditionalFormatting sqref="I54">
    <cfRule type="cellIs" priority="6" dxfId="161" operator="equal" stopIfTrue="1">
      <formula>0</formula>
    </cfRule>
  </conditionalFormatting>
  <conditionalFormatting sqref="I54">
    <cfRule type="expression" priority="5" dxfId="160" stopIfTrue="1">
      <formula>I54="신"</formula>
    </cfRule>
  </conditionalFormatting>
  <conditionalFormatting sqref="I51">
    <cfRule type="cellIs" priority="4" dxfId="161" operator="equal" stopIfTrue="1">
      <formula>0</formula>
    </cfRule>
  </conditionalFormatting>
  <conditionalFormatting sqref="I51">
    <cfRule type="expression" priority="3" dxfId="160" stopIfTrue="1">
      <formula>I51="신"</formula>
    </cfRule>
  </conditionalFormatting>
  <conditionalFormatting sqref="I52">
    <cfRule type="cellIs" priority="2" dxfId="161" operator="equal" stopIfTrue="1">
      <formula>0</formula>
    </cfRule>
  </conditionalFormatting>
  <conditionalFormatting sqref="I52">
    <cfRule type="expression" priority="1" dxfId="160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47" t="s">
        <v>36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47" t="s">
        <v>36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47" t="s">
        <v>36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60" stopIfTrue="1">
      <formula>B7="신"</formula>
    </cfRule>
    <cfRule type="expression" priority="47" dxfId="16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6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1" operator="equal" stopIfTrue="1">
      <formula>0</formula>
    </cfRule>
  </conditionalFormatting>
  <conditionalFormatting sqref="E23">
    <cfRule type="cellIs" priority="35" dxfId="161" operator="equal" stopIfTrue="1">
      <formula>0</formula>
    </cfRule>
  </conditionalFormatting>
  <conditionalFormatting sqref="E24">
    <cfRule type="cellIs" priority="34" dxfId="161" operator="equal" stopIfTrue="1">
      <formula>0</formula>
    </cfRule>
  </conditionalFormatting>
  <conditionalFormatting sqref="E33:E34">
    <cfRule type="cellIs" priority="33" dxfId="161" operator="equal" stopIfTrue="1">
      <formula>0</formula>
    </cfRule>
  </conditionalFormatting>
  <conditionalFormatting sqref="F36">
    <cfRule type="cellIs" priority="32" dxfId="161" operator="equal" stopIfTrue="1">
      <formula>0</formula>
    </cfRule>
  </conditionalFormatting>
  <conditionalFormatting sqref="E36">
    <cfRule type="cellIs" priority="31" dxfId="161" operator="equal" stopIfTrue="1">
      <formula>0</formula>
    </cfRule>
  </conditionalFormatting>
  <conditionalFormatting sqref="E39">
    <cfRule type="cellIs" priority="30" dxfId="161" operator="equal" stopIfTrue="1">
      <formula>0</formula>
    </cfRule>
  </conditionalFormatting>
  <conditionalFormatting sqref="F8:F11">
    <cfRule type="cellIs" priority="29" dxfId="161" operator="equal" stopIfTrue="1">
      <formula>0</formula>
    </cfRule>
  </conditionalFormatting>
  <conditionalFormatting sqref="F24">
    <cfRule type="expression" priority="28" dxfId="160" stopIfTrue="1">
      <formula>F24="신"</formula>
    </cfRule>
  </conditionalFormatting>
  <conditionalFormatting sqref="F24">
    <cfRule type="cellIs" priority="27" dxfId="161" operator="equal" stopIfTrue="1">
      <formula>0</formula>
    </cfRule>
  </conditionalFormatting>
  <conditionalFormatting sqref="F33:F34">
    <cfRule type="cellIs" priority="26" dxfId="161" operator="equal" stopIfTrue="1">
      <formula>0</formula>
    </cfRule>
  </conditionalFormatting>
  <conditionalFormatting sqref="F36">
    <cfRule type="cellIs" priority="25" dxfId="161" operator="equal" stopIfTrue="1">
      <formula>0</formula>
    </cfRule>
  </conditionalFormatting>
  <conditionalFormatting sqref="F39">
    <cfRule type="cellIs" priority="24" dxfId="161" operator="equal" stopIfTrue="1">
      <formula>0</formula>
    </cfRule>
  </conditionalFormatting>
  <conditionalFormatting sqref="G9">
    <cfRule type="cellIs" priority="23" dxfId="161" operator="equal" stopIfTrue="1">
      <formula>0</formula>
    </cfRule>
  </conditionalFormatting>
  <conditionalFormatting sqref="G11">
    <cfRule type="cellIs" priority="22" dxfId="161" operator="equal" stopIfTrue="1">
      <formula>0</formula>
    </cfRule>
  </conditionalFormatting>
  <conditionalFormatting sqref="G33:G34">
    <cfRule type="cellIs" priority="21" dxfId="161" operator="equal" stopIfTrue="1">
      <formula>0</formula>
    </cfRule>
  </conditionalFormatting>
  <conditionalFormatting sqref="H8:H11">
    <cfRule type="cellIs" priority="20" dxfId="161" operator="equal" stopIfTrue="1">
      <formula>0</formula>
    </cfRule>
  </conditionalFormatting>
  <conditionalFormatting sqref="H36">
    <cfRule type="cellIs" priority="19" dxfId="161" operator="equal" stopIfTrue="1">
      <formula>0</formula>
    </cfRule>
  </conditionalFormatting>
  <conditionalFormatting sqref="H33:H34">
    <cfRule type="cellIs" priority="18" dxfId="161" operator="equal" stopIfTrue="1">
      <formula>0</formula>
    </cfRule>
  </conditionalFormatting>
  <conditionalFormatting sqref="H36">
    <cfRule type="cellIs" priority="17" dxfId="161" operator="equal" stopIfTrue="1">
      <formula>0</formula>
    </cfRule>
  </conditionalFormatting>
  <conditionalFormatting sqref="H39">
    <cfRule type="cellIs" priority="16" dxfId="161" operator="equal" stopIfTrue="1">
      <formula>0</formula>
    </cfRule>
  </conditionalFormatting>
  <conditionalFormatting sqref="H38">
    <cfRule type="cellIs" priority="15" dxfId="161" operator="equal" stopIfTrue="1">
      <formula>0</formula>
    </cfRule>
  </conditionalFormatting>
  <conditionalFormatting sqref="I8:I11">
    <cfRule type="cellIs" priority="14" dxfId="161" operator="equal" stopIfTrue="1">
      <formula>0</formula>
    </cfRule>
  </conditionalFormatting>
  <conditionalFormatting sqref="I7">
    <cfRule type="cellIs" priority="13" dxfId="161" operator="equal" stopIfTrue="1">
      <formula>0</formula>
    </cfRule>
  </conditionalFormatting>
  <conditionalFormatting sqref="I12">
    <cfRule type="cellIs" priority="12" dxfId="161" operator="equal" stopIfTrue="1">
      <formula>0</formula>
    </cfRule>
  </conditionalFormatting>
  <conditionalFormatting sqref="H12">
    <cfRule type="cellIs" priority="11" dxfId="161" operator="equal" stopIfTrue="1">
      <formula>0</formula>
    </cfRule>
  </conditionalFormatting>
  <conditionalFormatting sqref="E12">
    <cfRule type="cellIs" priority="10" dxfId="161" operator="equal" stopIfTrue="1">
      <formula>0</formula>
    </cfRule>
  </conditionalFormatting>
  <conditionalFormatting sqref="F12">
    <cfRule type="cellIs" priority="9" dxfId="161" operator="equal" stopIfTrue="1">
      <formula>0</formula>
    </cfRule>
  </conditionalFormatting>
  <conditionalFormatting sqref="I20:I21">
    <cfRule type="cellIs" priority="8" dxfId="161" operator="equal" stopIfTrue="1">
      <formula>0</formula>
    </cfRule>
  </conditionalFormatting>
  <conditionalFormatting sqref="I23">
    <cfRule type="cellIs" priority="7" dxfId="161" operator="equal" stopIfTrue="1">
      <formula>0</formula>
    </cfRule>
  </conditionalFormatting>
  <conditionalFormatting sqref="I24">
    <cfRule type="cellIs" priority="6" dxfId="161" operator="equal" stopIfTrue="1">
      <formula>0</formula>
    </cfRule>
  </conditionalFormatting>
  <conditionalFormatting sqref="I36">
    <cfRule type="cellIs" priority="5" dxfId="161" operator="equal" stopIfTrue="1">
      <formula>0</formula>
    </cfRule>
  </conditionalFormatting>
  <conditionalFormatting sqref="I33:I34">
    <cfRule type="cellIs" priority="4" dxfId="161" operator="equal" stopIfTrue="1">
      <formula>0</formula>
    </cfRule>
  </conditionalFormatting>
  <conditionalFormatting sqref="I36">
    <cfRule type="cellIs" priority="3" dxfId="161" operator="equal" stopIfTrue="1">
      <formula>0</formula>
    </cfRule>
  </conditionalFormatting>
  <conditionalFormatting sqref="I39">
    <cfRule type="cellIs" priority="2" dxfId="161" operator="equal" stopIfTrue="1">
      <formula>0</formula>
    </cfRule>
  </conditionalFormatting>
  <conditionalFormatting sqref="I38">
    <cfRule type="cellIs" priority="1" dxfId="16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50" t="s">
        <v>15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2"/>
    </row>
    <row r="12" spans="1:56" ht="19.5" customHeight="1">
      <c r="A12" s="253" t="s">
        <v>102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50" t="s">
        <v>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</row>
    <row r="20" spans="1:56" ht="19.5" customHeight="1">
      <c r="A20" s="253" t="s">
        <v>59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60" stopIfTrue="1">
      <formula>F4="신"</formula>
    </cfRule>
  </conditionalFormatting>
  <conditionalFormatting sqref="A4:A10 A22:A28 A14:A18">
    <cfRule type="expression" priority="5" dxfId="160" stopIfTrue="1">
      <formula>#REF!="신"</formula>
    </cfRule>
    <cfRule type="expression" priority="6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54" t="s">
        <v>173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6"/>
    </row>
    <row r="14" spans="1:56" ht="19.5" customHeight="1">
      <c r="A14" s="253" t="s">
        <v>174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2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50" t="s">
        <v>182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2"/>
    </row>
    <row r="26" spans="1:56" ht="19.5" customHeight="1">
      <c r="A26" s="253" t="s">
        <v>183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2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54" t="s">
        <v>189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6"/>
    </row>
    <row r="36" spans="1:56" ht="19.5" customHeight="1">
      <c r="A36" s="253" t="s">
        <v>190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2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6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1" operator="equal" stopIfTrue="1">
      <formula>0</formula>
    </cfRule>
  </conditionalFormatting>
  <conditionalFormatting sqref="C38">
    <cfRule type="expression" priority="6" dxfId="160" stopIfTrue="1">
      <formula>C38="신"</formula>
    </cfRule>
  </conditionalFormatting>
  <conditionalFormatting sqref="C41">
    <cfRule type="expression" priority="5" dxfId="160" stopIfTrue="1">
      <formula>C41="신"</formula>
    </cfRule>
  </conditionalFormatting>
  <conditionalFormatting sqref="C42">
    <cfRule type="expression" priority="4" dxfId="160" stopIfTrue="1">
      <formula>C42="신"</formula>
    </cfRule>
  </conditionalFormatting>
  <conditionalFormatting sqref="A44:A45 A4:A12 A16:A24 A28:A34">
    <cfRule type="expression" priority="11" dxfId="160" stopIfTrue="1">
      <formula>#REF!="신"</formula>
    </cfRule>
    <cfRule type="expression" priority="12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6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1" operator="equal" stopIfTrue="1">
      <formula>0</formula>
    </cfRule>
  </conditionalFormatting>
  <conditionalFormatting sqref="C24">
    <cfRule type="expression" priority="5" dxfId="160" stopIfTrue="1">
      <formula>C24="신"</formula>
    </cfRule>
  </conditionalFormatting>
  <conditionalFormatting sqref="C25">
    <cfRule type="expression" priority="4" dxfId="160" stopIfTrue="1">
      <formula>C25="신"</formula>
    </cfRule>
  </conditionalFormatting>
  <conditionalFormatting sqref="C27">
    <cfRule type="cellIs" priority="3" dxfId="161" operator="equal" stopIfTrue="1">
      <formula>0</formula>
    </cfRule>
  </conditionalFormatting>
  <conditionalFormatting sqref="C29">
    <cfRule type="cellIs" priority="2" dxfId="161" operator="equal" stopIfTrue="1">
      <formula>0</formula>
    </cfRule>
  </conditionalFormatting>
  <conditionalFormatting sqref="C30">
    <cfRule type="cellIs" priority="1" dxfId="161" operator="equal" stopIfTrue="1">
      <formula>0</formula>
    </cfRule>
  </conditionalFormatting>
  <conditionalFormatting sqref="A4:A10 A14:A20 A24:A32">
    <cfRule type="expression" priority="10" dxfId="160" stopIfTrue="1">
      <formula>#REF!="신"</formula>
    </cfRule>
    <cfRule type="expression" priority="11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2012-07-22T00:26:45Z</cp:lastPrinted>
  <dcterms:created xsi:type="dcterms:W3CDTF">2007-01-02T12:18:59Z</dcterms:created>
  <dcterms:modified xsi:type="dcterms:W3CDTF">2012-07-28T14:06:57Z</dcterms:modified>
  <cp:category/>
  <cp:version/>
  <cp:contentType/>
  <cp:contentStatus/>
</cp:coreProperties>
</file>