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'주보출석표'!$A$1:$IC$33</definedName>
  </definedNames>
  <calcPr fullCalcOnLoad="1"/>
</workbook>
</file>

<file path=xl/sharedStrings.xml><?xml version="1.0" encoding="utf-8"?>
<sst xmlns="http://schemas.openxmlformats.org/spreadsheetml/2006/main" count="2255" uniqueCount="242">
  <si>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</si>
  <si>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</si>
  <si>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</si>
  <si>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</si>
  <si>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</si>
  <si>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</si>
  <si>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</si>
  <si>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</si>
  <si>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</si>
  <si>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</si>
  <si>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</si>
  <si>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</si>
  <si>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</si>
  <si>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</si>
  <si>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</si>
  <si>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</si>
  <si>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</si>
  <si>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</si>
  <si>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</si>
  <si>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</si>
  <si>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</si>
  <si>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</si>
  <si>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</si>
  <si>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</si>
  <si>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</si>
  <si>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</si>
  <si>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</si>
  <si>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</si>
  <si>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</si>
  <si>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</si>
  <si>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</si>
  <si>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</si>
  <si>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</si>
  <si>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</si>
  <si>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</si>
  <si>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</si>
  <si>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</si>
  <si>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</si>
  <si>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</si>
  <si>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</si>
  <si>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</si>
  <si>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</si>
  <si>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</si>
  <si>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</si>
  <si>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</si>
  <si>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</si>
  <si>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</si>
  <si>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</si>
  <si>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</si>
  <si>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</si>
  <si>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</si>
  <si>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</si>
  <si>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</si>
  <si>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</si>
  <si>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</si>
  <si>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</si>
  <si>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</si>
  <si>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</si>
  <si>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</si>
  <si>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</si>
  <si>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</si>
  <si>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</si>
  <si>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</si>
  <si>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</si>
  <si>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</si>
  <si>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</si>
  <si>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</si>
  <si>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</si>
  <si>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</si>
  <si>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</si>
  <si>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</si>
  <si>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</si>
  <si>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</si>
  <si>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</si>
  <si>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</si>
  <si>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</si>
  <si>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</si>
  <si>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</si>
  <si>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</si>
  <si>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</si>
  <si>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</si>
  <si>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</si>
  <si>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</si>
  <si>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</si>
  <si>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</si>
  <si>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</si>
  <si>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</si>
  <si>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</si>
  <si>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</si>
  <si>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</si>
  <si>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</si>
  <si>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</si>
  <si>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</si>
  <si>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</si>
  <si>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</si>
  <si>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</si>
  <si>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</si>
  <si>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</si>
  <si>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</si>
  <si>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</si>
  <si>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</si>
  <si>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</si>
  <si>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</si>
  <si>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</si>
  <si>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</si>
  <si>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</si>
  <si>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</si>
  <si>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</si>
  <si>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</si>
  <si>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</si>
  <si>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</si>
  <si>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</si>
  <si>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</si>
  <si>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</si>
  <si>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</si>
  <si>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</si>
  <si>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</si>
  <si>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</si>
  <si>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</si>
  <si>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</si>
  <si>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</si>
  <si>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</si>
  <si>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</si>
  <si>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</si>
  <si>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</si>
  <si>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</si>
  <si>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</si>
  <si>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</si>
  <si>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</si>
  <si>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</si>
  <si>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</si>
  <si>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</si>
  <si>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</si>
  <si>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</si>
  <si>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</si>
  <si>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</si>
  <si>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</si>
  <si>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</si>
  <si>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</si>
  <si>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</si>
  <si>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</si>
  <si>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</si>
  <si>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</si>
  <si>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</si>
  <si>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</si>
  <si>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</si>
  <si>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</si>
  <si>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</si>
  <si>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</si>
  <si>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</si>
  <si>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</si>
  <si>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</si>
  <si>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</si>
  <si>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</si>
  <si>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</si>
  <si>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</si>
  <si>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</si>
  <si>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</si>
  <si>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</si>
  <si>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</si>
  <si>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</si>
  <si>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</si>
  <si>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</si>
  <si>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</si>
  <si>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</si>
  <si>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</si>
  <si>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</si>
  <si>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</si>
  <si>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</si>
  <si>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</si>
  <si>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</si>
  <si>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</si>
  <si>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</si>
  <si>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</si>
  <si>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</si>
  <si>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</si>
  <si>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</si>
  <si>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</si>
  <si>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</si>
  <si>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</si>
  <si>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</si>
  <si>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</si>
  <si>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</si>
  <si>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</si>
  <si>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</si>
  <si>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</si>
  <si>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</si>
  <si>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</si>
  <si>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</si>
  <si>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</si>
  <si>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</si>
  <si>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</si>
  <si>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</si>
  <si>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</si>
  <si>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</si>
  <si>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</si>
  <si>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</si>
  <si>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</si>
  <si>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</si>
  <si>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</si>
  <si>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</si>
  <si>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</si>
  <si>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</si>
  <si>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</si>
  <si>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</si>
  <si>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</si>
  <si>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</si>
  <si>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</si>
  <si>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박영진</t>
  </si>
  <si>
    <t>김지수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</si>
  <si>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</si>
  <si>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</si>
  <si>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</si>
  <si>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</si>
  <si>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</si>
  <si>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</si>
  <si>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</si>
  <si>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</si>
  <si>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</si>
  <si>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</si>
  <si>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</si>
  <si>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</si>
  <si>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</si>
  <si>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</si>
  <si>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</si>
  <si>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</si>
  <si>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</si>
  <si>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6/17</t>
  </si>
  <si>
    <t>정휘원</t>
  </si>
  <si>
    <t>7/22</t>
  </si>
  <si>
    <t>정민정</t>
  </si>
  <si>
    <t>권윤정</t>
  </si>
  <si>
    <t>송대용</t>
  </si>
  <si>
    <t>주민기</t>
  </si>
  <si>
    <t>김미선</t>
  </si>
  <si>
    <t>박하은</t>
  </si>
  <si>
    <t>9/23</t>
  </si>
  <si>
    <t>최지우</t>
  </si>
  <si>
    <t>권기범</t>
  </si>
  <si>
    <t>유승민</t>
  </si>
  <si>
    <t>형진우</t>
  </si>
  <si>
    <t>유희선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</si>
</sst>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b/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  <font>
      <sz val="9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79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4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5" xfId="62" applyFont="1" applyFill="1" applyBorder="1" applyAlignment="1">
      <alignment horizontal="center" vertical="center" shrinkToFit="1"/>
      <protection/>
    </xf>
    <xf numFmtId="0" fontId="26" fillId="0" borderId="26" xfId="62" applyFont="1" applyFill="1" applyBorder="1" applyAlignment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6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  <protection/>
    </xf>
    <xf numFmtId="0" fontId="26" fillId="0" borderId="33" xfId="62" applyFont="1" applyFill="1" applyBorder="1" applyAlignment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26" fillId="0" borderId="36" xfId="62" applyFont="1" applyFill="1" applyBorder="1" applyAlignment="1">
      <alignment horizontal="center" vertical="center" shrinkToFit="1"/>
      <protection/>
    </xf>
    <xf numFmtId="0" fontId="25" fillId="0" borderId="32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2" fillId="0" borderId="37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 applyProtection="1">
      <alignment horizontal="centerContinuous" vertical="center" shrinkToFit="1"/>
      <protection/>
    </xf>
    <xf numFmtId="0" fontId="10" fillId="0" borderId="39" xfId="0" applyFont="1" applyFill="1" applyBorder="1" applyAlignment="1" applyProtection="1">
      <alignment horizontal="centerContinuous" vertical="center" shrinkToFit="1"/>
      <protection/>
    </xf>
    <xf numFmtId="185" fontId="10" fillId="0" borderId="10" xfId="0" applyNumberFormat="1" applyFont="1" applyFill="1" applyBorder="1" applyAlignment="1" applyProtection="1" quotePrefix="1">
      <alignment vertical="center" shrinkToFit="1"/>
      <protection/>
    </xf>
    <xf numFmtId="185" fontId="10" fillId="0" borderId="10" xfId="0" applyNumberFormat="1" applyFont="1" applyFill="1" applyBorder="1" applyAlignment="1" applyProtection="1">
      <alignment vertical="center" shrinkToFit="1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0" fillId="0" borderId="31" xfId="0" applyFont="1" applyFill="1" applyBorder="1" applyAlignment="1">
      <alignment horizontal="center" vertical="center" shrinkToFit="1"/>
    </xf>
    <xf numFmtId="0" fontId="26" fillId="0" borderId="32" xfId="62" applyFont="1" applyFill="1" applyBorder="1" applyAlignment="1">
      <alignment horizontal="center" vertical="center" shrinkToFit="1"/>
      <protection/>
    </xf>
    <xf numFmtId="0" fontId="18" fillId="0" borderId="27" xfId="62" applyFont="1" applyFill="1" applyBorder="1" applyAlignment="1">
      <alignment horizontal="center" vertical="center" shrinkToFit="1"/>
      <protection/>
    </xf>
    <xf numFmtId="0" fontId="26" fillId="0" borderId="18" xfId="62" applyFont="1" applyFill="1" applyBorder="1" applyAlignment="1">
      <alignment horizontal="center" vertical="center" shrinkToFit="1"/>
      <protection/>
    </xf>
    <xf numFmtId="0" fontId="10" fillId="0" borderId="40" xfId="0" applyFont="1" applyFill="1" applyBorder="1" applyAlignment="1" applyProtection="1">
      <alignment horizontal="centerContinuous" vertical="center" shrinkToFit="1"/>
      <protection/>
    </xf>
    <xf numFmtId="0" fontId="9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2" xfId="62" applyFont="1" applyFill="1" applyBorder="1" applyAlignment="1">
      <alignment horizontal="center" vertical="center" shrinkToFit="1"/>
      <protection/>
    </xf>
    <xf numFmtId="0" fontId="8" fillId="0" borderId="32" xfId="62" applyFont="1" applyFill="1" applyBorder="1" applyAlignment="1">
      <alignment horizontal="center" vertical="center" shrinkToFit="1"/>
      <protection/>
    </xf>
    <xf numFmtId="0" fontId="12" fillId="0" borderId="18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9" fillId="0" borderId="41" xfId="62" applyFont="1" applyFill="1" applyBorder="1" applyAlignment="1">
      <alignment horizontal="center" vertical="center" shrinkToFit="1"/>
      <protection/>
    </xf>
    <xf numFmtId="0" fontId="28" fillId="0" borderId="31" xfId="0" applyFont="1" applyFill="1" applyBorder="1" applyAlignment="1">
      <alignment horizontal="center" vertical="center"/>
    </xf>
    <xf numFmtId="0" fontId="25" fillId="0" borderId="35" xfId="0" applyFont="1" applyFill="1" applyBorder="1" applyAlignment="1" applyProtection="1">
      <alignment horizontal="center" vertical="center" shrinkToFit="1"/>
      <protection/>
    </xf>
    <xf numFmtId="0" fontId="29" fillId="33" borderId="43" xfId="62" applyFont="1" applyFill="1" applyBorder="1" applyAlignment="1">
      <alignment horizontal="center" vertical="center" shrinkToFit="1"/>
      <protection/>
    </xf>
    <xf numFmtId="0" fontId="9" fillId="33" borderId="18" xfId="0" applyFont="1" applyFill="1" applyBorder="1" applyAlignment="1" applyProtection="1">
      <alignment horizontal="center" vertical="center" shrinkToFit="1"/>
      <protection/>
    </xf>
    <xf numFmtId="0" fontId="26" fillId="33" borderId="29" xfId="62" applyFont="1" applyFill="1" applyBorder="1" applyAlignment="1">
      <alignment horizontal="center" vertical="center" shrinkToFit="1"/>
      <protection/>
    </xf>
    <xf numFmtId="0" fontId="10" fillId="33" borderId="18" xfId="0" applyFont="1" applyFill="1" applyBorder="1" applyAlignment="1" applyProtection="1">
      <alignment horizontal="center" vertical="center" shrinkToFit="1"/>
      <protection/>
    </xf>
    <xf numFmtId="0" fontId="8" fillId="33" borderId="18" xfId="0" applyFont="1" applyFill="1" applyBorder="1" applyAlignment="1" applyProtection="1">
      <alignment horizontal="center" vertical="center" shrinkToFit="1"/>
      <protection/>
    </xf>
    <xf numFmtId="0" fontId="8" fillId="33" borderId="30" xfId="0" applyFont="1" applyFill="1" applyBorder="1" applyAlignment="1" applyProtection="1">
      <alignment horizontal="center" vertical="center" shrinkToFit="1"/>
      <protection/>
    </xf>
    <xf numFmtId="0" fontId="8" fillId="33" borderId="17" xfId="0" applyFont="1" applyFill="1" applyBorder="1" applyAlignment="1" applyProtection="1">
      <alignment horizontal="center" vertical="center" shrinkToFit="1"/>
      <protection/>
    </xf>
    <xf numFmtId="0" fontId="8" fillId="33" borderId="34" xfId="0" applyFont="1" applyFill="1" applyBorder="1" applyAlignment="1" applyProtection="1">
      <alignment horizontal="center" vertical="center" shrinkToFit="1"/>
      <protection/>
    </xf>
    <xf numFmtId="0" fontId="25" fillId="0" borderId="34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2" xfId="0" applyFont="1" applyFill="1" applyBorder="1" applyAlignment="1" applyProtection="1">
      <alignment horizontal="center" vertical="center" shrinkToFit="1"/>
      <protection/>
    </xf>
    <xf numFmtId="0" fontId="19" fillId="0" borderId="44" xfId="62" applyFont="1" applyFill="1" applyBorder="1" applyAlignment="1">
      <alignment horizontal="center" vertical="center" shrinkToFit="1"/>
      <protection/>
    </xf>
    <xf numFmtId="0" fontId="19" fillId="0" borderId="45" xfId="62" applyFont="1" applyFill="1" applyBorder="1" applyAlignment="1">
      <alignment horizontal="center" vertical="center" shrinkToFit="1"/>
      <protection/>
    </xf>
    <xf numFmtId="0" fontId="18" fillId="0" borderId="43" xfId="62" applyFont="1" applyFill="1" applyBorder="1" applyAlignment="1">
      <alignment horizontal="center" vertical="center" shrinkToFit="1"/>
      <protection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1" fontId="10" fillId="0" borderId="46" xfId="43" applyNumberFormat="1" applyFont="1" applyFill="1" applyBorder="1" applyAlignment="1" applyProtection="1">
      <alignment horizontal="center" vertical="center"/>
      <protection/>
    </xf>
    <xf numFmtId="181" fontId="10" fillId="0" borderId="47" xfId="43" applyNumberFormat="1" applyFont="1" applyFill="1" applyBorder="1" applyAlignment="1" applyProtection="1">
      <alignment horizontal="center" vertical="center"/>
      <protection/>
    </xf>
    <xf numFmtId="181" fontId="10" fillId="0" borderId="48" xfId="43" applyNumberFormat="1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9" fontId="10" fillId="0" borderId="53" xfId="43" applyNumberFormat="1" applyFont="1" applyFill="1" applyBorder="1" applyAlignment="1" applyProtection="1">
      <alignment horizontal="center" vertical="center" shrinkToFit="1"/>
      <protection/>
    </xf>
    <xf numFmtId="9" fontId="10" fillId="0" borderId="54" xfId="43" applyNumberFormat="1" applyFont="1" applyFill="1" applyBorder="1" applyAlignment="1" applyProtection="1">
      <alignment horizontal="center" vertical="center" shrinkToFit="1"/>
      <protection/>
    </xf>
    <xf numFmtId="185" fontId="10" fillId="0" borderId="53" xfId="0" applyNumberFormat="1" applyFont="1" applyFill="1" applyBorder="1" applyAlignment="1" applyProtection="1">
      <alignment horizontal="center" vertical="center" shrinkToFit="1"/>
      <protection/>
    </xf>
    <xf numFmtId="185" fontId="10" fillId="0" borderId="54" xfId="0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185" fontId="2" fillId="0" borderId="3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1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0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6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58" xfId="0" applyNumberFormat="1" applyFont="1" applyFill="1" applyBorder="1" applyAlignment="1" applyProtection="1">
      <alignment horizontal="center" vertical="center" shrinkToFit="1"/>
      <protection/>
    </xf>
    <xf numFmtId="185" fontId="10" fillId="0" borderId="59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9" fontId="10" fillId="0" borderId="60" xfId="43" applyNumberFormat="1" applyFont="1" applyFill="1" applyBorder="1" applyAlignment="1" applyProtection="1">
      <alignment horizontal="center" vertical="center" shrinkToFit="1"/>
      <protection/>
    </xf>
    <xf numFmtId="9" fontId="10" fillId="0" borderId="61" xfId="43" applyNumberFormat="1" applyFont="1" applyFill="1" applyBorder="1" applyAlignment="1" applyProtection="1">
      <alignment horizontal="center" vertical="center" shrinkToFit="1"/>
      <protection/>
    </xf>
    <xf numFmtId="9" fontId="10" fillId="0" borderId="62" xfId="43" applyNumberFormat="1" applyFont="1" applyFill="1" applyBorder="1" applyAlignment="1" applyProtection="1">
      <alignment horizontal="center" vertical="center" shrinkToFit="1"/>
      <protection/>
    </xf>
    <xf numFmtId="9" fontId="10" fillId="0" borderId="63" xfId="43" applyNumberFormat="1" applyFont="1" applyFill="1" applyBorder="1" applyAlignment="1" applyProtection="1">
      <alignment horizontal="center" vertical="center" shrinkToFit="1"/>
      <protection/>
    </xf>
    <xf numFmtId="185" fontId="10" fillId="0" borderId="60" xfId="0" applyNumberFormat="1" applyFont="1" applyFill="1" applyBorder="1" applyAlignment="1" applyProtection="1">
      <alignment horizontal="center" vertical="center" shrinkToFit="1"/>
      <protection/>
    </xf>
    <xf numFmtId="0" fontId="12" fillId="0" borderId="61" xfId="0" applyFont="1" applyFill="1" applyBorder="1" applyAlignment="1">
      <alignment vertical="center"/>
    </xf>
    <xf numFmtId="0" fontId="12" fillId="0" borderId="62" xfId="0" applyFont="1" applyFill="1" applyBorder="1" applyAlignment="1">
      <alignment vertical="center"/>
    </xf>
    <xf numFmtId="0" fontId="12" fillId="0" borderId="63" xfId="0" applyFont="1" applyFill="1" applyBorder="1" applyAlignment="1">
      <alignment vertical="center"/>
    </xf>
    <xf numFmtId="1" fontId="10" fillId="0" borderId="64" xfId="0" applyNumberFormat="1" applyFont="1" applyFill="1" applyBorder="1" applyAlignment="1" applyProtection="1">
      <alignment horizontal="center" vertical="center" shrinkToFit="1"/>
      <protection/>
    </xf>
    <xf numFmtId="0" fontId="10" fillId="0" borderId="65" xfId="0" applyFont="1" applyFill="1" applyBorder="1" applyAlignment="1" applyProtection="1">
      <alignment horizontal="center" vertical="center" shrinkToFit="1"/>
      <protection/>
    </xf>
    <xf numFmtId="0" fontId="10" fillId="0" borderId="66" xfId="0" applyFont="1" applyFill="1" applyBorder="1" applyAlignment="1" applyProtection="1">
      <alignment horizontal="center" vertical="center" shrinkToFit="1"/>
      <protection/>
    </xf>
    <xf numFmtId="0" fontId="10" fillId="0" borderId="67" xfId="0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>
      <alignment horizontal="center" vertical="center" shrinkToFit="1"/>
    </xf>
    <xf numFmtId="185" fontId="2" fillId="0" borderId="41" xfId="0" applyNumberFormat="1" applyFont="1" applyFill="1" applyBorder="1" applyAlignment="1">
      <alignment horizontal="center" vertical="center" shrinkToFit="1"/>
    </xf>
    <xf numFmtId="185" fontId="2" fillId="0" borderId="40" xfId="0" applyNumberFormat="1" applyFont="1" applyFill="1" applyBorder="1" applyAlignment="1">
      <alignment horizontal="center" vertical="center" shrinkToFit="1"/>
    </xf>
    <xf numFmtId="185" fontId="2" fillId="0" borderId="57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68" xfId="0" applyFont="1" applyFill="1" applyBorder="1" applyAlignment="1" applyProtection="1">
      <alignment horizontal="center" vertical="center" shrinkToFit="1"/>
      <protection/>
    </xf>
    <xf numFmtId="179" fontId="10" fillId="0" borderId="26" xfId="0" applyNumberFormat="1" applyFont="1" applyFill="1" applyBorder="1" applyAlignment="1" applyProtection="1">
      <alignment horizontal="center" vertical="center" shrinkToFit="1"/>
      <protection/>
    </xf>
    <xf numFmtId="179" fontId="10" fillId="0" borderId="69" xfId="0" applyNumberFormat="1" applyFont="1" applyFill="1" applyBorder="1" applyAlignment="1" applyProtection="1">
      <alignment horizontal="center" vertical="center" shrinkToFit="1"/>
      <protection/>
    </xf>
    <xf numFmtId="185" fontId="2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9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70" xfId="0" applyFont="1" applyFill="1" applyBorder="1" applyAlignment="1" applyProtection="1">
      <alignment horizontal="center" vertical="center" shrinkToFit="1"/>
      <protection/>
    </xf>
    <xf numFmtId="0" fontId="10" fillId="0" borderId="71" xfId="0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55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56" xfId="0" applyNumberFormat="1" applyFont="1" applyFill="1" applyBorder="1" applyAlignment="1" applyProtection="1">
      <alignment horizontal="center" vertical="center"/>
      <protection/>
    </xf>
    <xf numFmtId="177" fontId="6" fillId="0" borderId="55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56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68" xfId="0" applyNumberFormat="1" applyFont="1" applyFill="1" applyBorder="1" applyAlignment="1" applyProtection="1">
      <alignment horizontal="center" vertical="center"/>
      <protection/>
    </xf>
    <xf numFmtId="0" fontId="10" fillId="0" borderId="72" xfId="0" applyFont="1" applyFill="1" applyBorder="1" applyAlignment="1" applyProtection="1">
      <alignment horizontal="center" vertical="center" shrinkToFit="1"/>
      <protection/>
    </xf>
    <xf numFmtId="0" fontId="10" fillId="0" borderId="73" xfId="0" applyFont="1" applyFill="1" applyBorder="1" applyAlignment="1" applyProtection="1">
      <alignment horizontal="center" vertical="center" shrinkToFit="1"/>
      <protection/>
    </xf>
    <xf numFmtId="1" fontId="10" fillId="0" borderId="53" xfId="0" applyNumberFormat="1" applyFont="1" applyFill="1" applyBorder="1" applyAlignment="1" applyProtection="1">
      <alignment horizontal="center" vertical="center" shrinkToFit="1"/>
      <protection/>
    </xf>
    <xf numFmtId="0" fontId="12" fillId="0" borderId="59" xfId="0" applyFont="1" applyFill="1" applyBorder="1" applyAlignment="1">
      <alignment vertical="center"/>
    </xf>
    <xf numFmtId="0" fontId="10" fillId="0" borderId="53" xfId="0" applyFont="1" applyFill="1" applyBorder="1" applyAlignment="1" applyProtection="1">
      <alignment horizontal="center" vertical="center" shrinkToFit="1"/>
      <protection/>
    </xf>
    <xf numFmtId="0" fontId="10" fillId="0" borderId="54" xfId="0" applyFont="1" applyFill="1" applyBorder="1" applyAlignment="1" applyProtection="1">
      <alignment horizontal="center" vertical="center" shrinkToFit="1"/>
      <protection/>
    </xf>
    <xf numFmtId="0" fontId="10" fillId="0" borderId="59" xfId="0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183" fontId="65" fillId="0" borderId="10" xfId="0" applyNumberFormat="1" applyFont="1" applyFill="1" applyBorder="1" applyAlignment="1" quotePrefix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80"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65536"/>
  <sheetViews>
    <sheetView showZeros="0" tabSelected="1" workbookViewId="0" topLeftCell="A1">
      <selection activeCell="F13" sqref="F13:G14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50" width="2.57421875" style="29" hidden="1" customWidth="1"/>
    <col min="51" max="53" width="2.57421875" style="29" customWidth="1"/>
    <col min="54" max="54" width="7.57421875" style="29" customWidth="1"/>
    <col min="55" max="55" width="3.57421875" style="29" customWidth="1"/>
    <col min="56" max="57" width="2.57421875" style="29" customWidth="1"/>
    <col min="58" max="96" width="2.57421875" style="29" hidden="1" customWidth="1"/>
    <col min="97" max="99" width="2.57421875" style="29" customWidth="1"/>
    <col min="100" max="100" width="7.57421875" style="29" customWidth="1"/>
    <col min="101" max="101" width="3.57421875" style="29" customWidth="1"/>
    <col min="102" max="103" width="2.57421875" style="29" customWidth="1"/>
    <col min="104" max="142" width="2.57421875" style="29" hidden="1" customWidth="1"/>
    <col min="143" max="145" width="2.57421875" style="29" customWidth="1"/>
    <col min="146" max="146" width="7.57421875" style="29" customWidth="1"/>
    <col min="147" max="147" width="3.57421875" style="29" customWidth="1"/>
    <col min="148" max="149" width="2.57421875" style="29" customWidth="1"/>
    <col min="150" max="185" width="2.57421875" style="29" hidden="1" customWidth="1"/>
    <col min="186" max="188" width="3.00390625" style="29" hidden="1" customWidth="1"/>
    <col min="189" max="190" width="3.00390625" style="29" customWidth="1"/>
    <col min="191" max="191" width="2.57421875" style="29" customWidth="1"/>
    <col min="192" max="192" width="7.57421875" style="29" customWidth="1"/>
    <col min="193" max="193" width="3.57421875" style="29" customWidth="1"/>
    <col min="194" max="195" width="2.57421875" style="29" customWidth="1"/>
    <col min="196" max="234" width="2.57421875" style="29" hidden="1" customWidth="1"/>
    <col min="235" max="237" width="2.57421875" style="29" customWidth="1"/>
    <col min="238" max="238" width="5.57421875" style="29" customWidth="1"/>
    <col min="239" max="241" width="2.57421875" style="29" customWidth="1"/>
    <col min="242" max="244" width="2.421875" style="29" customWidth="1"/>
    <col min="245" max="245" width="5.57421875" style="29" customWidth="1"/>
    <col min="246" max="248" width="2.57421875" style="29" customWidth="1"/>
    <col min="249" max="251" width="2.421875" style="29" customWidth="1"/>
    <col min="252" max="16384" width="9.00390625" style="12" customWidth="1"/>
  </cols>
  <sheetData>
    <row r="1" spans="1:237" ht="18" customHeight="1">
      <c r="A1" s="247">
        <v>41210</v>
      </c>
      <c r="B1" s="248"/>
      <c r="C1" s="248"/>
      <c r="D1" s="248"/>
      <c r="E1" s="248"/>
      <c r="F1" s="248"/>
      <c r="G1" s="249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3" t="s">
        <v>24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3" t="s">
        <v>25</v>
      </c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5"/>
      <c r="EP1" s="14" t="s">
        <v>2</v>
      </c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5"/>
      <c r="GJ1" s="13" t="s">
        <v>3</v>
      </c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5"/>
    </row>
    <row r="2" spans="1:237" ht="18" customHeight="1">
      <c r="A2" s="250"/>
      <c r="B2" s="251"/>
      <c r="C2" s="251"/>
      <c r="D2" s="251"/>
      <c r="E2" s="251"/>
      <c r="F2" s="251"/>
      <c r="G2" s="252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31" t="s">
        <v>222</v>
      </c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6" t="s">
        <v>59</v>
      </c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7"/>
      <c r="EP2" s="36" t="s">
        <v>60</v>
      </c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7"/>
      <c r="GJ2" s="16" t="s">
        <v>61</v>
      </c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7"/>
    </row>
    <row r="3" spans="1:237" ht="18" customHeight="1">
      <c r="A3" s="253" t="s">
        <v>5</v>
      </c>
      <c r="B3" s="254"/>
      <c r="C3" s="254"/>
      <c r="D3" s="254"/>
      <c r="E3" s="254"/>
      <c r="F3" s="254"/>
      <c r="G3" s="255"/>
      <c r="H3" s="40" t="s">
        <v>6</v>
      </c>
      <c r="I3" s="207">
        <f>COUNTIF(I7:I17,"재적")</f>
        <v>6</v>
      </c>
      <c r="J3" s="208"/>
      <c r="K3" s="209"/>
      <c r="L3" s="210" t="s">
        <v>7</v>
      </c>
      <c r="M3" s="210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40" t="s">
        <v>6</v>
      </c>
      <c r="BC3" s="218">
        <f>COUNTIF(BC7:BC17,"재적")</f>
        <v>4</v>
      </c>
      <c r="BD3" s="218"/>
      <c r="BE3" s="218"/>
      <c r="BF3" s="210" t="s">
        <v>7</v>
      </c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40" t="s">
        <v>6</v>
      </c>
      <c r="CW3" s="207">
        <f>COUNTIF(CW7:CW17,"재적")</f>
        <v>6</v>
      </c>
      <c r="CX3" s="208"/>
      <c r="CY3" s="209"/>
      <c r="CZ3" s="210" t="s">
        <v>7</v>
      </c>
      <c r="DA3" s="210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2"/>
      <c r="EP3" s="37" t="s">
        <v>6</v>
      </c>
      <c r="EQ3" s="207">
        <f>COUNTIF(EQ7:EQ17,"재적")</f>
        <v>11</v>
      </c>
      <c r="ER3" s="208"/>
      <c r="ES3" s="209"/>
      <c r="ET3" s="210" t="s">
        <v>7</v>
      </c>
      <c r="EU3" s="210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/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2"/>
      <c r="GJ3" s="40" t="s">
        <v>6</v>
      </c>
      <c r="GK3" s="207">
        <f>COUNTIF(GK7:GK17,"재적")</f>
        <v>11</v>
      </c>
      <c r="GL3" s="208"/>
      <c r="GM3" s="209"/>
      <c r="GN3" s="210" t="s">
        <v>7</v>
      </c>
      <c r="GO3" s="210"/>
      <c r="GP3" s="211"/>
      <c r="GQ3" s="211"/>
      <c r="GR3" s="211"/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11"/>
      <c r="HH3" s="211"/>
      <c r="HI3" s="211"/>
      <c r="HJ3" s="211"/>
      <c r="HK3" s="211"/>
      <c r="HL3" s="211"/>
      <c r="HM3" s="211"/>
      <c r="HN3" s="211"/>
      <c r="HO3" s="211"/>
      <c r="HP3" s="211"/>
      <c r="HQ3" s="211"/>
      <c r="HR3" s="211"/>
      <c r="HS3" s="211"/>
      <c r="HT3" s="211"/>
      <c r="HU3" s="211"/>
      <c r="HV3" s="211"/>
      <c r="HW3" s="211"/>
      <c r="HX3" s="211"/>
      <c r="HY3" s="211"/>
      <c r="HZ3" s="211"/>
      <c r="IA3" s="211"/>
      <c r="IB3" s="211"/>
      <c r="IC3" s="212"/>
    </row>
    <row r="4" spans="1:251" ht="18" customHeight="1">
      <c r="A4" s="256"/>
      <c r="B4" s="257"/>
      <c r="C4" s="257"/>
      <c r="D4" s="257"/>
      <c r="E4" s="257"/>
      <c r="F4" s="257"/>
      <c r="G4" s="258"/>
      <c r="H4" s="41" t="s">
        <v>8</v>
      </c>
      <c r="I4" s="104"/>
      <c r="J4" s="234">
        <v>2879</v>
      </c>
      <c r="K4" s="235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 aca="true" t="shared" si="1" ref="AD4:BA4">COUNTIF(AD7:AD17,"●")</f>
        <v>5</v>
      </c>
      <c r="AE4" s="28">
        <f t="shared" si="1"/>
        <v>2</v>
      </c>
      <c r="AF4" s="28">
        <f t="shared" si="1"/>
        <v>4</v>
      </c>
      <c r="AG4" s="28">
        <f t="shared" si="1"/>
        <v>4</v>
      </c>
      <c r="AH4" s="28">
        <f t="shared" si="1"/>
        <v>5</v>
      </c>
      <c r="AI4" s="28">
        <f t="shared" si="1"/>
        <v>5</v>
      </c>
      <c r="AJ4" s="28">
        <f t="shared" si="1"/>
        <v>3</v>
      </c>
      <c r="AK4" s="28">
        <f t="shared" si="1"/>
        <v>5</v>
      </c>
      <c r="AL4" s="28">
        <f t="shared" si="1"/>
        <v>3</v>
      </c>
      <c r="AM4" s="28">
        <f t="shared" si="1"/>
        <v>3</v>
      </c>
      <c r="AN4" s="28">
        <f t="shared" si="1"/>
        <v>5</v>
      </c>
      <c r="AO4" s="28">
        <f t="shared" si="1"/>
        <v>6</v>
      </c>
      <c r="AP4" s="28">
        <f t="shared" si="1"/>
        <v>4</v>
      </c>
      <c r="AQ4" s="28">
        <f t="shared" si="1"/>
        <v>1</v>
      </c>
      <c r="AR4" s="28">
        <f t="shared" si="1"/>
        <v>4</v>
      </c>
      <c r="AS4" s="28">
        <f t="shared" si="1"/>
        <v>4</v>
      </c>
      <c r="AT4" s="28">
        <f t="shared" si="1"/>
        <v>3</v>
      </c>
      <c r="AU4" s="129">
        <f t="shared" si="1"/>
        <v>2</v>
      </c>
      <c r="AV4" s="129">
        <f t="shared" si="1"/>
        <v>3</v>
      </c>
      <c r="AW4" s="129">
        <f t="shared" si="1"/>
        <v>0</v>
      </c>
      <c r="AX4" s="129">
        <f t="shared" si="1"/>
        <v>3</v>
      </c>
      <c r="AY4" s="129">
        <f t="shared" si="1"/>
        <v>3</v>
      </c>
      <c r="AZ4" s="129">
        <f t="shared" si="1"/>
        <v>2</v>
      </c>
      <c r="BA4" s="129">
        <f t="shared" si="1"/>
        <v>2</v>
      </c>
      <c r="BB4" s="41" t="s">
        <v>8</v>
      </c>
      <c r="BC4" s="133"/>
      <c r="BD4" s="243">
        <v>1301</v>
      </c>
      <c r="BE4" s="243"/>
      <c r="BF4" s="28">
        <f aca="true" t="shared" si="2" ref="BF4:CU4">COUNTIF(BF7:BF17,"●")</f>
        <v>3</v>
      </c>
      <c r="BG4" s="28">
        <f t="shared" si="2"/>
        <v>4</v>
      </c>
      <c r="BH4" s="28">
        <f t="shared" si="2"/>
        <v>4</v>
      </c>
      <c r="BI4" s="28">
        <f t="shared" si="2"/>
        <v>2</v>
      </c>
      <c r="BJ4" s="28">
        <f t="shared" si="2"/>
        <v>3</v>
      </c>
      <c r="BK4" s="28">
        <f t="shared" si="2"/>
        <v>4</v>
      </c>
      <c r="BL4" s="28">
        <f t="shared" si="2"/>
        <v>4</v>
      </c>
      <c r="BM4" s="28">
        <f t="shared" si="2"/>
        <v>4</v>
      </c>
      <c r="BN4" s="28">
        <f t="shared" si="2"/>
        <v>3</v>
      </c>
      <c r="BO4" s="28">
        <f t="shared" si="2"/>
        <v>3</v>
      </c>
      <c r="BP4" s="28">
        <f t="shared" si="2"/>
        <v>4</v>
      </c>
      <c r="BQ4" s="28">
        <f t="shared" si="2"/>
        <v>2</v>
      </c>
      <c r="BR4" s="28">
        <f t="shared" si="2"/>
        <v>4</v>
      </c>
      <c r="BS4" s="28">
        <f t="shared" si="2"/>
        <v>3</v>
      </c>
      <c r="BT4" s="28">
        <f t="shared" si="2"/>
        <v>3</v>
      </c>
      <c r="BU4" s="28">
        <f t="shared" si="2"/>
        <v>2</v>
      </c>
      <c r="BV4" s="28">
        <f t="shared" si="2"/>
        <v>2</v>
      </c>
      <c r="BW4" s="28">
        <f t="shared" si="2"/>
        <v>2</v>
      </c>
      <c r="BX4" s="28">
        <f t="shared" si="2"/>
        <v>2</v>
      </c>
      <c r="BY4" s="28">
        <f t="shared" si="2"/>
        <v>3</v>
      </c>
      <c r="BZ4" s="28">
        <f t="shared" si="2"/>
        <v>4</v>
      </c>
      <c r="CA4" s="28">
        <f t="shared" si="2"/>
        <v>3</v>
      </c>
      <c r="CB4" s="28">
        <f t="shared" si="2"/>
        <v>2</v>
      </c>
      <c r="CC4" s="28">
        <f t="shared" si="2"/>
        <v>2</v>
      </c>
      <c r="CD4" s="28">
        <f t="shared" si="2"/>
        <v>2</v>
      </c>
      <c r="CE4" s="28">
        <f t="shared" si="2"/>
        <v>2</v>
      </c>
      <c r="CF4" s="28">
        <f t="shared" si="2"/>
        <v>2</v>
      </c>
      <c r="CG4" s="28">
        <f t="shared" si="2"/>
        <v>2</v>
      </c>
      <c r="CH4" s="28">
        <f t="shared" si="2"/>
        <v>3</v>
      </c>
      <c r="CI4" s="28">
        <f t="shared" si="2"/>
        <v>3</v>
      </c>
      <c r="CJ4" s="28">
        <f t="shared" si="2"/>
        <v>4</v>
      </c>
      <c r="CK4" s="28">
        <f t="shared" si="2"/>
        <v>2</v>
      </c>
      <c r="CL4" s="28">
        <f t="shared" si="2"/>
        <v>4</v>
      </c>
      <c r="CM4" s="28">
        <f t="shared" si="2"/>
        <v>2</v>
      </c>
      <c r="CN4" s="28">
        <f t="shared" si="2"/>
        <v>4</v>
      </c>
      <c r="CO4" s="28">
        <f t="shared" si="2"/>
        <v>3</v>
      </c>
      <c r="CP4" s="28">
        <f t="shared" si="2"/>
        <v>3</v>
      </c>
      <c r="CQ4" s="28">
        <f t="shared" si="2"/>
        <v>0</v>
      </c>
      <c r="CR4" s="28">
        <f t="shared" si="2"/>
        <v>2</v>
      </c>
      <c r="CS4" s="28">
        <f t="shared" si="2"/>
        <v>4</v>
      </c>
      <c r="CT4" s="28">
        <f t="shared" si="2"/>
        <v>3</v>
      </c>
      <c r="CU4" s="129">
        <f t="shared" si="2"/>
        <v>2</v>
      </c>
      <c r="CV4" s="41" t="s">
        <v>8</v>
      </c>
      <c r="CW4" s="118">
        <v>1</v>
      </c>
      <c r="CX4" s="203">
        <v>2375</v>
      </c>
      <c r="CY4" s="204"/>
      <c r="CZ4" s="28">
        <f aca="true" t="shared" si="3" ref="CZ4:EO4">COUNTIF(CZ7:CZ17,"●")</f>
        <v>5</v>
      </c>
      <c r="DA4" s="28">
        <f t="shared" si="3"/>
        <v>5</v>
      </c>
      <c r="DB4" s="28">
        <f t="shared" si="3"/>
        <v>3</v>
      </c>
      <c r="DC4" s="28">
        <f t="shared" si="3"/>
        <v>2</v>
      </c>
      <c r="DD4" s="28">
        <f t="shared" si="3"/>
        <v>5</v>
      </c>
      <c r="DE4" s="28">
        <f t="shared" si="3"/>
        <v>5</v>
      </c>
      <c r="DF4" s="28">
        <f t="shared" si="3"/>
        <v>5</v>
      </c>
      <c r="DG4" s="28">
        <f t="shared" si="3"/>
        <v>3</v>
      </c>
      <c r="DH4" s="28">
        <f t="shared" si="3"/>
        <v>5</v>
      </c>
      <c r="DI4" s="28">
        <f t="shared" si="3"/>
        <v>3</v>
      </c>
      <c r="DJ4" s="28">
        <f t="shared" si="3"/>
        <v>5</v>
      </c>
      <c r="DK4" s="28">
        <f t="shared" si="3"/>
        <v>3</v>
      </c>
      <c r="DL4" s="28">
        <f t="shared" si="3"/>
        <v>3</v>
      </c>
      <c r="DM4" s="28">
        <f t="shared" si="3"/>
        <v>5</v>
      </c>
      <c r="DN4" s="28">
        <f t="shared" si="3"/>
        <v>4</v>
      </c>
      <c r="DO4" s="28">
        <f t="shared" si="3"/>
        <v>3</v>
      </c>
      <c r="DP4" s="28">
        <f t="shared" si="3"/>
        <v>3</v>
      </c>
      <c r="DQ4" s="28">
        <f t="shared" si="3"/>
        <v>3</v>
      </c>
      <c r="DR4" s="28">
        <f t="shared" si="3"/>
        <v>2</v>
      </c>
      <c r="DS4" s="28">
        <f t="shared" si="3"/>
        <v>3</v>
      </c>
      <c r="DT4" s="28">
        <f t="shared" si="3"/>
        <v>2</v>
      </c>
      <c r="DU4" s="28">
        <f t="shared" si="3"/>
        <v>3</v>
      </c>
      <c r="DV4" s="28">
        <f t="shared" si="3"/>
        <v>2</v>
      </c>
      <c r="DW4" s="28">
        <f t="shared" si="3"/>
        <v>3</v>
      </c>
      <c r="DX4" s="28">
        <f t="shared" si="3"/>
        <v>3</v>
      </c>
      <c r="DY4" s="28">
        <f t="shared" si="3"/>
        <v>3</v>
      </c>
      <c r="DZ4" s="28">
        <f t="shared" si="3"/>
        <v>3</v>
      </c>
      <c r="EA4" s="28">
        <f t="shared" si="3"/>
        <v>3</v>
      </c>
      <c r="EB4" s="28">
        <f t="shared" si="3"/>
        <v>3</v>
      </c>
      <c r="EC4" s="28">
        <f t="shared" si="3"/>
        <v>3</v>
      </c>
      <c r="ED4" s="28">
        <f t="shared" si="3"/>
        <v>4</v>
      </c>
      <c r="EE4" s="28">
        <f t="shared" si="3"/>
        <v>4</v>
      </c>
      <c r="EF4" s="28">
        <f t="shared" si="3"/>
        <v>4</v>
      </c>
      <c r="EG4" s="28">
        <f t="shared" si="3"/>
        <v>4</v>
      </c>
      <c r="EH4" s="28">
        <f t="shared" si="3"/>
        <v>3</v>
      </c>
      <c r="EI4" s="28">
        <f t="shared" si="3"/>
        <v>3</v>
      </c>
      <c r="EJ4" s="28">
        <f t="shared" si="3"/>
        <v>3</v>
      </c>
      <c r="EK4" s="28">
        <f t="shared" si="3"/>
        <v>2</v>
      </c>
      <c r="EL4" s="28">
        <f t="shared" si="3"/>
        <v>3</v>
      </c>
      <c r="EM4" s="28">
        <f t="shared" si="3"/>
        <v>3</v>
      </c>
      <c r="EN4" s="28">
        <f t="shared" si="3"/>
        <v>3</v>
      </c>
      <c r="EO4" s="128">
        <f t="shared" si="3"/>
        <v>4</v>
      </c>
      <c r="EP4" s="38" t="s">
        <v>8</v>
      </c>
      <c r="EQ4" s="106"/>
      <c r="ER4" s="203">
        <v>3934</v>
      </c>
      <c r="ES4" s="204"/>
      <c r="ET4" s="28">
        <f aca="true" t="shared" si="4" ref="ET4:GI4">COUNTIF(ET7:ET17,"●")</f>
        <v>5</v>
      </c>
      <c r="EU4" s="28">
        <f t="shared" si="4"/>
        <v>6</v>
      </c>
      <c r="EV4" s="28">
        <f t="shared" si="4"/>
        <v>5</v>
      </c>
      <c r="EW4" s="28">
        <f t="shared" si="4"/>
        <v>2</v>
      </c>
      <c r="EX4" s="28">
        <f t="shared" si="4"/>
        <v>5</v>
      </c>
      <c r="EY4" s="28">
        <f t="shared" si="4"/>
        <v>6</v>
      </c>
      <c r="EZ4" s="28">
        <f t="shared" si="4"/>
        <v>5</v>
      </c>
      <c r="FA4" s="28">
        <f t="shared" si="4"/>
        <v>5</v>
      </c>
      <c r="FB4" s="28">
        <f t="shared" si="4"/>
        <v>6</v>
      </c>
      <c r="FC4" s="28">
        <f t="shared" si="4"/>
        <v>5</v>
      </c>
      <c r="FD4" s="28">
        <f t="shared" si="4"/>
        <v>5</v>
      </c>
      <c r="FE4" s="28">
        <f t="shared" si="4"/>
        <v>6</v>
      </c>
      <c r="FF4" s="28">
        <f t="shared" si="4"/>
        <v>7</v>
      </c>
      <c r="FG4" s="28">
        <f t="shared" si="4"/>
        <v>6</v>
      </c>
      <c r="FH4" s="28">
        <f t="shared" si="4"/>
        <v>7</v>
      </c>
      <c r="FI4" s="28">
        <f t="shared" si="4"/>
        <v>7</v>
      </c>
      <c r="FJ4" s="28">
        <f t="shared" si="4"/>
        <v>6</v>
      </c>
      <c r="FK4" s="28">
        <f t="shared" si="4"/>
        <v>6</v>
      </c>
      <c r="FL4" s="28">
        <f t="shared" si="4"/>
        <v>6</v>
      </c>
      <c r="FM4" s="28">
        <f t="shared" si="4"/>
        <v>7</v>
      </c>
      <c r="FN4" s="28">
        <f t="shared" si="4"/>
        <v>6</v>
      </c>
      <c r="FO4" s="28">
        <f t="shared" si="4"/>
        <v>5</v>
      </c>
      <c r="FP4" s="28">
        <f t="shared" si="4"/>
        <v>7</v>
      </c>
      <c r="FQ4" s="28">
        <f t="shared" si="4"/>
        <v>4</v>
      </c>
      <c r="FR4" s="28">
        <f t="shared" si="4"/>
        <v>4</v>
      </c>
      <c r="FS4" s="28">
        <f t="shared" si="4"/>
        <v>7</v>
      </c>
      <c r="FT4" s="28">
        <f t="shared" si="4"/>
        <v>7</v>
      </c>
      <c r="FU4" s="28">
        <f t="shared" si="4"/>
        <v>4</v>
      </c>
      <c r="FV4" s="28">
        <f t="shared" si="4"/>
        <v>6</v>
      </c>
      <c r="FW4" s="28">
        <f t="shared" si="4"/>
        <v>7</v>
      </c>
      <c r="FX4" s="28">
        <f t="shared" si="4"/>
        <v>5</v>
      </c>
      <c r="FY4" s="28">
        <f t="shared" si="4"/>
        <v>5</v>
      </c>
      <c r="FZ4" s="28">
        <f t="shared" si="4"/>
        <v>7</v>
      </c>
      <c r="GA4" s="28">
        <f t="shared" si="4"/>
        <v>6</v>
      </c>
      <c r="GB4" s="28">
        <f t="shared" si="4"/>
        <v>7</v>
      </c>
      <c r="GC4" s="28">
        <f t="shared" si="4"/>
        <v>7</v>
      </c>
      <c r="GD4" s="28">
        <f t="shared" si="4"/>
        <v>7</v>
      </c>
      <c r="GE4" s="28">
        <f t="shared" si="4"/>
        <v>1</v>
      </c>
      <c r="GF4" s="28">
        <f t="shared" si="4"/>
        <v>6</v>
      </c>
      <c r="GG4" s="28">
        <f t="shared" si="4"/>
        <v>7</v>
      </c>
      <c r="GH4" s="28">
        <f t="shared" si="4"/>
        <v>4</v>
      </c>
      <c r="GI4" s="128">
        <f t="shared" si="4"/>
        <v>5</v>
      </c>
      <c r="GJ4" s="41" t="s">
        <v>8</v>
      </c>
      <c r="GK4" s="106">
        <v>1</v>
      </c>
      <c r="GL4" s="203">
        <v>3691</v>
      </c>
      <c r="GM4" s="204"/>
      <c r="GN4" s="28">
        <f aca="true" t="shared" si="5" ref="GN4:IC4">COUNTIF(GN7:GN17,"●")</f>
        <v>4</v>
      </c>
      <c r="GO4" s="28">
        <f t="shared" si="5"/>
        <v>2</v>
      </c>
      <c r="GP4" s="28">
        <f t="shared" si="5"/>
        <v>4</v>
      </c>
      <c r="GQ4" s="28">
        <f t="shared" si="5"/>
        <v>0</v>
      </c>
      <c r="GR4" s="28">
        <f t="shared" si="5"/>
        <v>1</v>
      </c>
      <c r="GS4" s="28">
        <f t="shared" si="5"/>
        <v>5</v>
      </c>
      <c r="GT4" s="28">
        <f t="shared" si="5"/>
        <v>3</v>
      </c>
      <c r="GU4" s="28">
        <f t="shared" si="5"/>
        <v>6</v>
      </c>
      <c r="GV4" s="28">
        <f t="shared" si="5"/>
        <v>3</v>
      </c>
      <c r="GW4" s="28">
        <f t="shared" si="5"/>
        <v>6</v>
      </c>
      <c r="GX4" s="28">
        <f t="shared" si="5"/>
        <v>4</v>
      </c>
      <c r="GY4" s="28">
        <f t="shared" si="5"/>
        <v>5</v>
      </c>
      <c r="GZ4" s="28">
        <f t="shared" si="5"/>
        <v>7</v>
      </c>
      <c r="HA4" s="28">
        <f t="shared" si="5"/>
        <v>4</v>
      </c>
      <c r="HB4" s="28">
        <f t="shared" si="5"/>
        <v>2</v>
      </c>
      <c r="HC4" s="28">
        <f t="shared" si="5"/>
        <v>3</v>
      </c>
      <c r="HD4" s="28">
        <f t="shared" si="5"/>
        <v>2</v>
      </c>
      <c r="HE4" s="28">
        <f t="shared" si="5"/>
        <v>2</v>
      </c>
      <c r="HF4" s="28">
        <f t="shared" si="5"/>
        <v>3</v>
      </c>
      <c r="HG4" s="28">
        <f t="shared" si="5"/>
        <v>2</v>
      </c>
      <c r="HH4" s="28">
        <f t="shared" si="5"/>
        <v>2</v>
      </c>
      <c r="HI4" s="28">
        <f t="shared" si="5"/>
        <v>3</v>
      </c>
      <c r="HJ4" s="28">
        <f t="shared" si="5"/>
        <v>4</v>
      </c>
      <c r="HK4" s="28">
        <f t="shared" si="5"/>
        <v>2</v>
      </c>
      <c r="HL4" s="28">
        <f t="shared" si="5"/>
        <v>2</v>
      </c>
      <c r="HM4" s="28">
        <f t="shared" si="5"/>
        <v>2</v>
      </c>
      <c r="HN4" s="28">
        <f t="shared" si="5"/>
        <v>2</v>
      </c>
      <c r="HO4" s="28">
        <f t="shared" si="5"/>
        <v>2</v>
      </c>
      <c r="HP4" s="28">
        <f t="shared" si="5"/>
        <v>4</v>
      </c>
      <c r="HQ4" s="28">
        <f t="shared" si="5"/>
        <v>4</v>
      </c>
      <c r="HR4" s="28">
        <f t="shared" si="5"/>
        <v>2</v>
      </c>
      <c r="HS4" s="28">
        <f t="shared" si="5"/>
        <v>2</v>
      </c>
      <c r="HT4" s="28">
        <f t="shared" si="5"/>
        <v>2</v>
      </c>
      <c r="HU4" s="28">
        <f t="shared" si="5"/>
        <v>7</v>
      </c>
      <c r="HV4" s="28">
        <f t="shared" si="5"/>
        <v>2</v>
      </c>
      <c r="HW4" s="28">
        <f t="shared" si="5"/>
        <v>6</v>
      </c>
      <c r="HX4" s="28">
        <f t="shared" si="5"/>
        <v>2</v>
      </c>
      <c r="HY4" s="28">
        <f t="shared" si="5"/>
        <v>1</v>
      </c>
      <c r="HZ4" s="28">
        <f t="shared" si="5"/>
        <v>2</v>
      </c>
      <c r="IA4" s="28">
        <f t="shared" si="5"/>
        <v>2</v>
      </c>
      <c r="IB4" s="28">
        <f t="shared" si="5"/>
        <v>3</v>
      </c>
      <c r="IC4" s="128">
        <f t="shared" si="5"/>
        <v>2</v>
      </c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</row>
    <row r="5" spans="1:237" ht="18" customHeight="1">
      <c r="A5" s="185" t="s">
        <v>26</v>
      </c>
      <c r="B5" s="186"/>
      <c r="C5" s="186"/>
      <c r="D5" s="186"/>
      <c r="E5" s="186"/>
      <c r="F5" s="186"/>
      <c r="G5" s="187"/>
      <c r="H5" s="42" t="s">
        <v>9</v>
      </c>
      <c r="I5" s="105"/>
      <c r="J5" s="236"/>
      <c r="K5" s="237"/>
      <c r="L5" s="231">
        <f>BA4*10+I4*10+I5*20+(J7+J8+J9+J10+J11+J12+J13+J14+J15+J17)</f>
        <v>20</v>
      </c>
      <c r="M5" s="231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42" t="s">
        <v>9</v>
      </c>
      <c r="BC5" s="134">
        <f>COUNTIF(BC7:BC17,"등반")</f>
        <v>0</v>
      </c>
      <c r="BD5" s="244"/>
      <c r="BE5" s="244"/>
      <c r="BF5" s="231">
        <f>CU4*10+BC4*10+BC5*20+(BD7+BD8+BD9+BD10+BD11+BD12+BD13+BD14+BD15+BD17)</f>
        <v>20</v>
      </c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42" t="s">
        <v>9</v>
      </c>
      <c r="CW5" s="105">
        <f>COUNTIF(CW7:CW17,"등반")</f>
        <v>0</v>
      </c>
      <c r="CX5" s="205"/>
      <c r="CY5" s="206"/>
      <c r="CZ5" s="231">
        <f>EO4*10+CW4*10+CW5*20+(CX7+CX8+CX9+CX10+CX11+CX12+CX13+CX14+CX15+CX17)</f>
        <v>50</v>
      </c>
      <c r="DA5" s="231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3"/>
      <c r="EP5" s="39" t="s">
        <v>9</v>
      </c>
      <c r="EQ5" s="105"/>
      <c r="ER5" s="205"/>
      <c r="ES5" s="206"/>
      <c r="ET5" s="231">
        <f>GI4*10+EQ4*10+EQ5*20+(ER7+ER8+ER9+ER10+ER11+ER12+ER13+ER14+ER15+ER17)</f>
        <v>50</v>
      </c>
      <c r="EU5" s="231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3"/>
      <c r="GJ5" s="42" t="s">
        <v>9</v>
      </c>
      <c r="GK5" s="105"/>
      <c r="GL5" s="205"/>
      <c r="GM5" s="206"/>
      <c r="GN5" s="231">
        <f>IC4*10+GK4*10+GK5*20+(GL7+GL8+GL9+GL10+GL11+GL12+GL13+GL14+GL15+GL17)</f>
        <v>74</v>
      </c>
      <c r="GO5" s="231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  <c r="HT5" s="232"/>
      <c r="HU5" s="232"/>
      <c r="HV5" s="232"/>
      <c r="HW5" s="232"/>
      <c r="HX5" s="232"/>
      <c r="HY5" s="232"/>
      <c r="HZ5" s="232"/>
      <c r="IA5" s="232"/>
      <c r="IB5" s="232"/>
      <c r="IC5" s="233"/>
    </row>
    <row r="6" spans="1:237" ht="18" customHeight="1">
      <c r="A6" s="188"/>
      <c r="B6" s="189"/>
      <c r="C6" s="189"/>
      <c r="D6" s="189"/>
      <c r="E6" s="189"/>
      <c r="F6" s="189"/>
      <c r="G6" s="190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13">
        <v>3</v>
      </c>
      <c r="O6" s="113">
        <v>4</v>
      </c>
      <c r="P6" s="113">
        <v>5</v>
      </c>
      <c r="Q6" s="113">
        <v>6</v>
      </c>
      <c r="R6" s="113">
        <v>7</v>
      </c>
      <c r="S6" s="113">
        <v>8</v>
      </c>
      <c r="T6" s="113">
        <v>9</v>
      </c>
      <c r="U6" s="113">
        <v>10</v>
      </c>
      <c r="V6" s="113">
        <v>11</v>
      </c>
      <c r="W6" s="113">
        <v>12</v>
      </c>
      <c r="X6" s="113">
        <v>13</v>
      </c>
      <c r="Y6" s="113">
        <v>14</v>
      </c>
      <c r="Z6" s="113">
        <v>15</v>
      </c>
      <c r="AA6" s="113">
        <v>16</v>
      </c>
      <c r="AB6" s="113">
        <v>17</v>
      </c>
      <c r="AC6" s="24">
        <v>18</v>
      </c>
      <c r="AD6" s="24">
        <v>19</v>
      </c>
      <c r="AE6" s="24">
        <v>20</v>
      </c>
      <c r="AF6" s="113">
        <v>21</v>
      </c>
      <c r="AG6" s="113">
        <v>22</v>
      </c>
      <c r="AH6" s="113">
        <v>23</v>
      </c>
      <c r="AI6" s="113">
        <v>24</v>
      </c>
      <c r="AJ6" s="113">
        <v>25</v>
      </c>
      <c r="AK6" s="113">
        <v>26</v>
      </c>
      <c r="AL6" s="113">
        <v>27</v>
      </c>
      <c r="AM6" s="113">
        <v>28</v>
      </c>
      <c r="AN6" s="113">
        <v>29</v>
      </c>
      <c r="AO6" s="113">
        <v>30</v>
      </c>
      <c r="AP6" s="113">
        <v>31</v>
      </c>
      <c r="AQ6" s="113">
        <v>32</v>
      </c>
      <c r="AR6" s="113">
        <v>33</v>
      </c>
      <c r="AS6" s="113">
        <v>36</v>
      </c>
      <c r="AT6" s="113">
        <v>37</v>
      </c>
      <c r="AU6" s="113">
        <v>38</v>
      </c>
      <c r="AV6" s="113">
        <v>39</v>
      </c>
      <c r="AW6" s="113">
        <v>40</v>
      </c>
      <c r="AX6" s="113">
        <v>41</v>
      </c>
      <c r="AY6" s="113">
        <v>42</v>
      </c>
      <c r="AZ6" s="113">
        <v>43</v>
      </c>
      <c r="BA6" s="113">
        <v>44</v>
      </c>
      <c r="BB6" s="41" t="s">
        <v>10</v>
      </c>
      <c r="BC6" s="4" t="s">
        <v>11</v>
      </c>
      <c r="BD6" s="4" t="s">
        <v>56</v>
      </c>
      <c r="BE6" s="4" t="s">
        <v>12</v>
      </c>
      <c r="BF6" s="24">
        <v>1</v>
      </c>
      <c r="BG6" s="24">
        <v>2</v>
      </c>
      <c r="BH6" s="24">
        <v>3</v>
      </c>
      <c r="BI6" s="24">
        <v>4</v>
      </c>
      <c r="BJ6" s="24">
        <v>5</v>
      </c>
      <c r="BK6" s="24">
        <v>6</v>
      </c>
      <c r="BL6" s="24">
        <v>7</v>
      </c>
      <c r="BM6" s="24">
        <v>8</v>
      </c>
      <c r="BN6" s="24">
        <v>9</v>
      </c>
      <c r="BO6" s="24">
        <v>10</v>
      </c>
      <c r="BP6" s="24">
        <v>11</v>
      </c>
      <c r="BQ6" s="24">
        <v>12</v>
      </c>
      <c r="BR6" s="24">
        <v>13</v>
      </c>
      <c r="BS6" s="24">
        <v>14</v>
      </c>
      <c r="BT6" s="24">
        <v>15</v>
      </c>
      <c r="BU6" s="24">
        <v>16</v>
      </c>
      <c r="BV6" s="24">
        <v>17</v>
      </c>
      <c r="BW6" s="24">
        <v>18</v>
      </c>
      <c r="BX6" s="24">
        <v>19</v>
      </c>
      <c r="BY6" s="24">
        <v>20</v>
      </c>
      <c r="BZ6" s="24">
        <v>21</v>
      </c>
      <c r="CA6" s="24">
        <v>22</v>
      </c>
      <c r="CB6" s="24">
        <v>23</v>
      </c>
      <c r="CC6" s="24">
        <v>24</v>
      </c>
      <c r="CD6" s="24">
        <v>25</v>
      </c>
      <c r="CE6" s="24">
        <v>26</v>
      </c>
      <c r="CF6" s="24">
        <v>27</v>
      </c>
      <c r="CG6" s="24">
        <v>28</v>
      </c>
      <c r="CH6" s="113">
        <v>29</v>
      </c>
      <c r="CI6" s="113">
        <v>30</v>
      </c>
      <c r="CJ6" s="113">
        <v>31</v>
      </c>
      <c r="CK6" s="113">
        <v>32</v>
      </c>
      <c r="CL6" s="113">
        <v>33</v>
      </c>
      <c r="CM6" s="113">
        <v>36</v>
      </c>
      <c r="CN6" s="113">
        <v>37</v>
      </c>
      <c r="CO6" s="113">
        <v>38</v>
      </c>
      <c r="CP6" s="113">
        <v>39</v>
      </c>
      <c r="CQ6" s="113">
        <v>40</v>
      </c>
      <c r="CR6" s="113">
        <v>41</v>
      </c>
      <c r="CS6" s="113">
        <v>42</v>
      </c>
      <c r="CT6" s="113">
        <v>43</v>
      </c>
      <c r="CU6" s="113">
        <v>44</v>
      </c>
      <c r="CV6" s="41" t="s">
        <v>10</v>
      </c>
      <c r="CW6" s="4" t="s">
        <v>11</v>
      </c>
      <c r="CX6" s="4" t="s">
        <v>56</v>
      </c>
      <c r="CY6" s="4" t="s">
        <v>12</v>
      </c>
      <c r="CZ6" s="24">
        <v>1</v>
      </c>
      <c r="DA6" s="24">
        <v>2</v>
      </c>
      <c r="DB6" s="113">
        <v>3</v>
      </c>
      <c r="DC6" s="113">
        <v>4</v>
      </c>
      <c r="DD6" s="113">
        <v>5</v>
      </c>
      <c r="DE6" s="113">
        <v>6</v>
      </c>
      <c r="DF6" s="113">
        <v>7</v>
      </c>
      <c r="DG6" s="113">
        <v>8</v>
      </c>
      <c r="DH6" s="113">
        <v>9</v>
      </c>
      <c r="DI6" s="113">
        <v>10</v>
      </c>
      <c r="DJ6" s="113">
        <v>11</v>
      </c>
      <c r="DK6" s="113">
        <v>12</v>
      </c>
      <c r="DL6" s="113">
        <v>13</v>
      </c>
      <c r="DM6" s="113">
        <v>14</v>
      </c>
      <c r="DN6" s="113">
        <v>15</v>
      </c>
      <c r="DO6" s="113">
        <v>16</v>
      </c>
      <c r="DP6" s="113">
        <v>17</v>
      </c>
      <c r="DQ6" s="113">
        <v>18</v>
      </c>
      <c r="DR6" s="113">
        <v>19</v>
      </c>
      <c r="DS6" s="113">
        <v>20</v>
      </c>
      <c r="DT6" s="113">
        <v>21</v>
      </c>
      <c r="DU6" s="113">
        <v>22</v>
      </c>
      <c r="DV6" s="113">
        <v>23</v>
      </c>
      <c r="DW6" s="113">
        <v>24</v>
      </c>
      <c r="DX6" s="113">
        <v>25</v>
      </c>
      <c r="DY6" s="113">
        <v>26</v>
      </c>
      <c r="DZ6" s="113">
        <v>27</v>
      </c>
      <c r="EA6" s="113">
        <v>28</v>
      </c>
      <c r="EB6" s="113">
        <v>29</v>
      </c>
      <c r="EC6" s="113">
        <v>30</v>
      </c>
      <c r="ED6" s="113">
        <v>31</v>
      </c>
      <c r="EE6" s="113">
        <v>32</v>
      </c>
      <c r="EF6" s="113">
        <v>33</v>
      </c>
      <c r="EG6" s="113">
        <v>36</v>
      </c>
      <c r="EH6" s="113">
        <v>37</v>
      </c>
      <c r="EI6" s="113">
        <v>38</v>
      </c>
      <c r="EJ6" s="113">
        <v>39</v>
      </c>
      <c r="EK6" s="113">
        <v>40</v>
      </c>
      <c r="EL6" s="113">
        <v>41</v>
      </c>
      <c r="EM6" s="113">
        <v>42</v>
      </c>
      <c r="EN6" s="113">
        <v>43</v>
      </c>
      <c r="EO6" s="113">
        <v>44</v>
      </c>
      <c r="EP6" s="38" t="s">
        <v>10</v>
      </c>
      <c r="EQ6" s="4" t="s">
        <v>11</v>
      </c>
      <c r="ER6" s="4" t="s">
        <v>56</v>
      </c>
      <c r="ES6" s="4" t="s">
        <v>12</v>
      </c>
      <c r="ET6" s="24">
        <v>1</v>
      </c>
      <c r="EU6" s="24">
        <v>2</v>
      </c>
      <c r="EV6" s="113">
        <v>3</v>
      </c>
      <c r="EW6" s="113">
        <v>4</v>
      </c>
      <c r="EX6" s="113">
        <v>5</v>
      </c>
      <c r="EY6" s="113">
        <v>6</v>
      </c>
      <c r="EZ6" s="113">
        <v>7</v>
      </c>
      <c r="FA6" s="113">
        <v>8</v>
      </c>
      <c r="FB6" s="113">
        <v>9</v>
      </c>
      <c r="FC6" s="113">
        <v>10</v>
      </c>
      <c r="FD6" s="113">
        <v>11</v>
      </c>
      <c r="FE6" s="113">
        <v>12</v>
      </c>
      <c r="FF6" s="113">
        <v>13</v>
      </c>
      <c r="FG6" s="113">
        <v>14</v>
      </c>
      <c r="FH6" s="113">
        <v>15</v>
      </c>
      <c r="FI6" s="113">
        <v>16</v>
      </c>
      <c r="FJ6" s="113">
        <v>17</v>
      </c>
      <c r="FK6" s="113">
        <v>18</v>
      </c>
      <c r="FL6" s="113">
        <v>19</v>
      </c>
      <c r="FM6" s="113">
        <v>20</v>
      </c>
      <c r="FN6" s="113">
        <v>21</v>
      </c>
      <c r="FO6" s="113">
        <v>22</v>
      </c>
      <c r="FP6" s="113">
        <v>23</v>
      </c>
      <c r="FQ6" s="113">
        <v>24</v>
      </c>
      <c r="FR6" s="113">
        <v>25</v>
      </c>
      <c r="FS6" s="113">
        <v>26</v>
      </c>
      <c r="FT6" s="113">
        <v>27</v>
      </c>
      <c r="FU6" s="113">
        <v>28</v>
      </c>
      <c r="FV6" s="113">
        <v>29</v>
      </c>
      <c r="FW6" s="113">
        <v>30</v>
      </c>
      <c r="FX6" s="113">
        <v>31</v>
      </c>
      <c r="FY6" s="113">
        <v>32</v>
      </c>
      <c r="FZ6" s="113">
        <v>33</v>
      </c>
      <c r="GA6" s="113">
        <v>36</v>
      </c>
      <c r="GB6" s="113">
        <v>37</v>
      </c>
      <c r="GC6" s="113">
        <v>38</v>
      </c>
      <c r="GD6" s="113">
        <v>39</v>
      </c>
      <c r="GE6" s="113">
        <v>40</v>
      </c>
      <c r="GF6" s="113">
        <v>41</v>
      </c>
      <c r="GG6" s="113">
        <v>42</v>
      </c>
      <c r="GH6" s="113">
        <v>43</v>
      </c>
      <c r="GI6" s="113">
        <v>44</v>
      </c>
      <c r="GJ6" s="41" t="s">
        <v>10</v>
      </c>
      <c r="GK6" s="89" t="s">
        <v>11</v>
      </c>
      <c r="GL6" s="89" t="s">
        <v>56</v>
      </c>
      <c r="GM6" s="89" t="s">
        <v>12</v>
      </c>
      <c r="GN6" s="24">
        <v>1</v>
      </c>
      <c r="GO6" s="24">
        <v>2</v>
      </c>
      <c r="GP6" s="113">
        <v>3</v>
      </c>
      <c r="GQ6" s="113">
        <v>4</v>
      </c>
      <c r="GR6" s="113">
        <v>5</v>
      </c>
      <c r="GS6" s="113">
        <v>6</v>
      </c>
      <c r="GT6" s="113">
        <v>7</v>
      </c>
      <c r="GU6" s="113">
        <v>8</v>
      </c>
      <c r="GV6" s="113">
        <v>9</v>
      </c>
      <c r="GW6" s="113">
        <v>10</v>
      </c>
      <c r="GX6" s="113">
        <v>11</v>
      </c>
      <c r="GY6" s="113">
        <v>12</v>
      </c>
      <c r="GZ6" s="113">
        <v>13</v>
      </c>
      <c r="HA6" s="113">
        <v>14</v>
      </c>
      <c r="HB6" s="113">
        <v>15</v>
      </c>
      <c r="HC6" s="113">
        <v>16</v>
      </c>
      <c r="HD6" s="113">
        <v>17</v>
      </c>
      <c r="HE6" s="113">
        <v>18</v>
      </c>
      <c r="HF6" s="113">
        <v>19</v>
      </c>
      <c r="HG6" s="113">
        <v>20</v>
      </c>
      <c r="HH6" s="113">
        <v>21</v>
      </c>
      <c r="HI6" s="113">
        <v>22</v>
      </c>
      <c r="HJ6" s="113">
        <v>23</v>
      </c>
      <c r="HK6" s="113">
        <v>24</v>
      </c>
      <c r="HL6" s="113">
        <v>25</v>
      </c>
      <c r="HM6" s="113">
        <v>26</v>
      </c>
      <c r="HN6" s="113">
        <v>27</v>
      </c>
      <c r="HO6" s="113">
        <v>28</v>
      </c>
      <c r="HP6" s="113">
        <v>29</v>
      </c>
      <c r="HQ6" s="113">
        <v>30</v>
      </c>
      <c r="HR6" s="113">
        <v>31</v>
      </c>
      <c r="HS6" s="113">
        <v>32</v>
      </c>
      <c r="HT6" s="113">
        <v>33</v>
      </c>
      <c r="HU6" s="113">
        <v>36</v>
      </c>
      <c r="HV6" s="113">
        <v>37</v>
      </c>
      <c r="HW6" s="113">
        <v>38</v>
      </c>
      <c r="HX6" s="113">
        <v>39</v>
      </c>
      <c r="HY6" s="113">
        <v>40</v>
      </c>
      <c r="HZ6" s="113">
        <v>41</v>
      </c>
      <c r="IA6" s="113">
        <v>42</v>
      </c>
      <c r="IB6" s="113">
        <v>43</v>
      </c>
      <c r="IC6" s="113">
        <v>44</v>
      </c>
    </row>
    <row r="7" spans="1:237" ht="18" customHeight="1">
      <c r="A7" s="90" t="s">
        <v>11</v>
      </c>
      <c r="B7" s="263" t="s">
        <v>27</v>
      </c>
      <c r="C7" s="264"/>
      <c r="D7" s="245" t="s">
        <v>6</v>
      </c>
      <c r="E7" s="245"/>
      <c r="F7" s="245" t="s">
        <v>20</v>
      </c>
      <c r="G7" s="246"/>
      <c r="H7" s="91" t="s">
        <v>67</v>
      </c>
      <c r="I7" s="30" t="s">
        <v>22</v>
      </c>
      <c r="J7" s="92"/>
      <c r="K7" s="24">
        <f aca="true" t="shared" si="6" ref="K7:K12">COUNTIF(L7:BA7,"●")</f>
        <v>41</v>
      </c>
      <c r="L7" s="73" t="s">
        <v>147</v>
      </c>
      <c r="M7" s="73" t="s">
        <v>147</v>
      </c>
      <c r="N7" s="111" t="s">
        <v>100</v>
      </c>
      <c r="O7" s="111" t="s">
        <v>100</v>
      </c>
      <c r="P7" s="111" t="s">
        <v>100</v>
      </c>
      <c r="Q7" s="111" t="s">
        <v>100</v>
      </c>
      <c r="R7" s="111" t="s">
        <v>100</v>
      </c>
      <c r="S7" s="111" t="s">
        <v>100</v>
      </c>
      <c r="T7" s="111" t="s">
        <v>100</v>
      </c>
      <c r="U7" s="111" t="s">
        <v>100</v>
      </c>
      <c r="V7" s="111" t="s">
        <v>100</v>
      </c>
      <c r="W7" s="111" t="s">
        <v>100</v>
      </c>
      <c r="X7" s="111" t="s">
        <v>100</v>
      </c>
      <c r="Y7" s="111" t="s">
        <v>100</v>
      </c>
      <c r="Z7" s="111" t="s">
        <v>100</v>
      </c>
      <c r="AA7" s="111" t="s">
        <v>100</v>
      </c>
      <c r="AB7" s="111" t="s">
        <v>100</v>
      </c>
      <c r="AC7" s="73" t="s">
        <v>100</v>
      </c>
      <c r="AD7" s="73" t="s">
        <v>100</v>
      </c>
      <c r="AE7" s="73" t="s">
        <v>100</v>
      </c>
      <c r="AF7" s="111" t="s">
        <v>100</v>
      </c>
      <c r="AG7" s="111" t="s">
        <v>100</v>
      </c>
      <c r="AH7" s="111" t="s">
        <v>100</v>
      </c>
      <c r="AI7" s="111" t="s">
        <v>100</v>
      </c>
      <c r="AJ7" s="111" t="s">
        <v>100</v>
      </c>
      <c r="AK7" s="111" t="s">
        <v>100</v>
      </c>
      <c r="AL7" s="111" t="s">
        <v>100</v>
      </c>
      <c r="AM7" s="111" t="s">
        <v>100</v>
      </c>
      <c r="AN7" s="111" t="s">
        <v>100</v>
      </c>
      <c r="AO7" s="111" t="s">
        <v>100</v>
      </c>
      <c r="AP7" s="111" t="s">
        <v>100</v>
      </c>
      <c r="AQ7" s="111" t="s">
        <v>100</v>
      </c>
      <c r="AR7" s="111" t="s">
        <v>100</v>
      </c>
      <c r="AS7" s="111" t="s">
        <v>100</v>
      </c>
      <c r="AT7" s="111" t="s">
        <v>100</v>
      </c>
      <c r="AU7" s="111" t="s">
        <v>100</v>
      </c>
      <c r="AV7" s="111" t="s">
        <v>100</v>
      </c>
      <c r="AW7" s="111"/>
      <c r="AX7" s="111" t="s">
        <v>100</v>
      </c>
      <c r="AY7" s="111" t="s">
        <v>100</v>
      </c>
      <c r="AZ7" s="111" t="s">
        <v>100</v>
      </c>
      <c r="BA7" s="111" t="s">
        <v>100</v>
      </c>
      <c r="BB7" s="91" t="s">
        <v>71</v>
      </c>
      <c r="BC7" s="30" t="s">
        <v>223</v>
      </c>
      <c r="BD7" s="135"/>
      <c r="BE7" s="24">
        <f>COUNTIF(BF7:CU7,"●")</f>
        <v>29</v>
      </c>
      <c r="BF7" s="73" t="s">
        <v>147</v>
      </c>
      <c r="BG7" s="73" t="s">
        <v>147</v>
      </c>
      <c r="BH7" s="73" t="s">
        <v>100</v>
      </c>
      <c r="BI7" s="73" t="s">
        <v>100</v>
      </c>
      <c r="BJ7" s="73" t="s">
        <v>100</v>
      </c>
      <c r="BK7" s="73" t="s">
        <v>100</v>
      </c>
      <c r="BL7" s="73" t="s">
        <v>100</v>
      </c>
      <c r="BM7" s="73" t="s">
        <v>100</v>
      </c>
      <c r="BN7" s="73" t="s">
        <v>100</v>
      </c>
      <c r="BO7" s="73" t="s">
        <v>100</v>
      </c>
      <c r="BP7" s="73" t="s">
        <v>100</v>
      </c>
      <c r="BQ7" s="73" t="s">
        <v>100</v>
      </c>
      <c r="BR7" s="73" t="s">
        <v>100</v>
      </c>
      <c r="BS7" s="73" t="s">
        <v>100</v>
      </c>
      <c r="BT7" s="73"/>
      <c r="BU7" s="73"/>
      <c r="BV7" s="73"/>
      <c r="BW7" s="73"/>
      <c r="BX7" s="73" t="s">
        <v>100</v>
      </c>
      <c r="BY7" s="73" t="s">
        <v>100</v>
      </c>
      <c r="BZ7" s="73" t="s">
        <v>100</v>
      </c>
      <c r="CA7" s="73" t="s">
        <v>100</v>
      </c>
      <c r="CB7" s="73" t="s">
        <v>100</v>
      </c>
      <c r="CC7" s="73"/>
      <c r="CD7" s="73"/>
      <c r="CE7" s="73"/>
      <c r="CF7" s="73"/>
      <c r="CG7" s="73" t="s">
        <v>100</v>
      </c>
      <c r="CH7" s="111" t="s">
        <v>100</v>
      </c>
      <c r="CI7" s="111"/>
      <c r="CJ7" s="111" t="s">
        <v>100</v>
      </c>
      <c r="CK7" s="111" t="s">
        <v>100</v>
      </c>
      <c r="CL7" s="111" t="s">
        <v>100</v>
      </c>
      <c r="CM7" s="111" t="s">
        <v>100</v>
      </c>
      <c r="CN7" s="111" t="s">
        <v>100</v>
      </c>
      <c r="CO7" s="111"/>
      <c r="CP7" s="111"/>
      <c r="CQ7" s="111"/>
      <c r="CR7" s="111"/>
      <c r="CS7" s="111" t="s">
        <v>100</v>
      </c>
      <c r="CT7" s="111" t="s">
        <v>100</v>
      </c>
      <c r="CU7" s="111" t="s">
        <v>100</v>
      </c>
      <c r="CV7" s="91" t="s">
        <v>74</v>
      </c>
      <c r="CW7" s="30" t="s">
        <v>22</v>
      </c>
      <c r="CX7" s="93"/>
      <c r="CY7" s="24">
        <f aca="true" t="shared" si="7" ref="CY7:CY12">COUNTIF(CZ7:EO7,"●")</f>
        <v>42</v>
      </c>
      <c r="CZ7" s="73" t="s">
        <v>147</v>
      </c>
      <c r="DA7" s="73" t="s">
        <v>147</v>
      </c>
      <c r="DB7" s="111" t="s">
        <v>100</v>
      </c>
      <c r="DC7" s="111" t="s">
        <v>100</v>
      </c>
      <c r="DD7" s="111" t="s">
        <v>100</v>
      </c>
      <c r="DE7" s="111" t="s">
        <v>100</v>
      </c>
      <c r="DF7" s="111" t="s">
        <v>100</v>
      </c>
      <c r="DG7" s="111" t="s">
        <v>100</v>
      </c>
      <c r="DH7" s="111" t="s">
        <v>100</v>
      </c>
      <c r="DI7" s="111" t="s">
        <v>100</v>
      </c>
      <c r="DJ7" s="111" t="s">
        <v>100</v>
      </c>
      <c r="DK7" s="111" t="s">
        <v>100</v>
      </c>
      <c r="DL7" s="111" t="s">
        <v>100</v>
      </c>
      <c r="DM7" s="111" t="s">
        <v>100</v>
      </c>
      <c r="DN7" s="111" t="s">
        <v>100</v>
      </c>
      <c r="DO7" s="111" t="s">
        <v>100</v>
      </c>
      <c r="DP7" s="111" t="s">
        <v>100</v>
      </c>
      <c r="DQ7" s="111" t="s">
        <v>100</v>
      </c>
      <c r="DR7" s="111" t="s">
        <v>100</v>
      </c>
      <c r="DS7" s="111" t="s">
        <v>100</v>
      </c>
      <c r="DT7" s="111" t="s">
        <v>100</v>
      </c>
      <c r="DU7" s="111" t="s">
        <v>100</v>
      </c>
      <c r="DV7" s="111" t="s">
        <v>100</v>
      </c>
      <c r="DW7" s="111" t="s">
        <v>100</v>
      </c>
      <c r="DX7" s="111" t="s">
        <v>100</v>
      </c>
      <c r="DY7" s="111" t="s">
        <v>100</v>
      </c>
      <c r="DZ7" s="111" t="s">
        <v>100</v>
      </c>
      <c r="EA7" s="111" t="s">
        <v>100</v>
      </c>
      <c r="EB7" s="111" t="s">
        <v>100</v>
      </c>
      <c r="EC7" s="111" t="s">
        <v>100</v>
      </c>
      <c r="ED7" s="111" t="s">
        <v>100</v>
      </c>
      <c r="EE7" s="111" t="s">
        <v>100</v>
      </c>
      <c r="EF7" s="111" t="s">
        <v>100</v>
      </c>
      <c r="EG7" s="111" t="s">
        <v>100</v>
      </c>
      <c r="EH7" s="111" t="s">
        <v>100</v>
      </c>
      <c r="EI7" s="111" t="s">
        <v>100</v>
      </c>
      <c r="EJ7" s="111" t="s">
        <v>100</v>
      </c>
      <c r="EK7" s="111" t="s">
        <v>100</v>
      </c>
      <c r="EL7" s="111" t="s">
        <v>100</v>
      </c>
      <c r="EM7" s="111" t="s">
        <v>100</v>
      </c>
      <c r="EN7" s="111" t="s">
        <v>100</v>
      </c>
      <c r="EO7" s="110" t="s">
        <v>100</v>
      </c>
      <c r="EP7" s="117" t="s">
        <v>79</v>
      </c>
      <c r="EQ7" s="30" t="s">
        <v>22</v>
      </c>
      <c r="ER7" s="93"/>
      <c r="ES7" s="24">
        <f aca="true" t="shared" si="8" ref="ES7:ES17">COUNTIF(ET7:GI7,"●")</f>
        <v>33</v>
      </c>
      <c r="ET7" s="73" t="s">
        <v>147</v>
      </c>
      <c r="EU7" s="73" t="s">
        <v>147</v>
      </c>
      <c r="EV7" s="111" t="s">
        <v>100</v>
      </c>
      <c r="EW7" s="111"/>
      <c r="EX7" s="111" t="s">
        <v>100</v>
      </c>
      <c r="EY7" s="111" t="s">
        <v>100</v>
      </c>
      <c r="EZ7" s="111" t="s">
        <v>100</v>
      </c>
      <c r="FA7" s="111" t="s">
        <v>100</v>
      </c>
      <c r="FB7" s="111" t="s">
        <v>100</v>
      </c>
      <c r="FC7" s="111"/>
      <c r="FD7" s="111"/>
      <c r="FE7" s="111" t="s">
        <v>100</v>
      </c>
      <c r="FF7" s="111" t="s">
        <v>100</v>
      </c>
      <c r="FG7" s="111" t="s">
        <v>100</v>
      </c>
      <c r="FH7" s="111" t="s">
        <v>100</v>
      </c>
      <c r="FI7" s="111" t="s">
        <v>100</v>
      </c>
      <c r="FJ7" s="111" t="s">
        <v>100</v>
      </c>
      <c r="FK7" s="111" t="s">
        <v>100</v>
      </c>
      <c r="FL7" s="111" t="s">
        <v>100</v>
      </c>
      <c r="FM7" s="111" t="s">
        <v>100</v>
      </c>
      <c r="FN7" s="111" t="s">
        <v>100</v>
      </c>
      <c r="FO7" s="111"/>
      <c r="FP7" s="111" t="s">
        <v>100</v>
      </c>
      <c r="FQ7" s="111" t="s">
        <v>100</v>
      </c>
      <c r="FR7" s="111" t="s">
        <v>100</v>
      </c>
      <c r="FS7" s="111" t="s">
        <v>100</v>
      </c>
      <c r="FT7" s="111" t="s">
        <v>100</v>
      </c>
      <c r="FU7" s="111"/>
      <c r="FV7" s="111" t="s">
        <v>100</v>
      </c>
      <c r="FW7" s="111" t="s">
        <v>100</v>
      </c>
      <c r="FX7" s="111"/>
      <c r="FY7" s="111"/>
      <c r="FZ7" s="111" t="s">
        <v>100</v>
      </c>
      <c r="GA7" s="111" t="s">
        <v>100</v>
      </c>
      <c r="GB7" s="111" t="s">
        <v>100</v>
      </c>
      <c r="GC7" s="111" t="s">
        <v>100</v>
      </c>
      <c r="GD7" s="111" t="s">
        <v>100</v>
      </c>
      <c r="GE7" s="111"/>
      <c r="GF7" s="111" t="s">
        <v>100</v>
      </c>
      <c r="GG7" s="111" t="s">
        <v>100</v>
      </c>
      <c r="GH7" s="111" t="s">
        <v>100</v>
      </c>
      <c r="GI7" s="110"/>
      <c r="GJ7" s="91" t="s">
        <v>86</v>
      </c>
      <c r="GK7" s="30" t="s">
        <v>22</v>
      </c>
      <c r="GL7" s="93"/>
      <c r="GM7" s="24">
        <f aca="true" t="shared" si="9" ref="GM7:GM16">COUNTIF(GN7:IC7,"●")</f>
        <v>1</v>
      </c>
      <c r="GN7" s="18"/>
      <c r="GO7" s="18"/>
      <c r="GP7" s="35"/>
      <c r="GQ7" s="35"/>
      <c r="GR7" s="35"/>
      <c r="GS7" s="35" t="s">
        <v>100</v>
      </c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19"/>
    </row>
    <row r="8" spans="1:237" ht="18" customHeight="1">
      <c r="A8" s="22" t="s">
        <v>28</v>
      </c>
      <c r="B8" s="193">
        <f>F8/D8</f>
        <v>0.5</v>
      </c>
      <c r="C8" s="194"/>
      <c r="D8" s="195">
        <f>I3+BC3+CW3</f>
        <v>16</v>
      </c>
      <c r="E8" s="196"/>
      <c r="F8" s="261">
        <f>BA4+CU4+EO4</f>
        <v>8</v>
      </c>
      <c r="G8" s="262"/>
      <c r="H8" s="91" t="s">
        <v>68</v>
      </c>
      <c r="I8" s="30" t="s">
        <v>22</v>
      </c>
      <c r="J8" s="92"/>
      <c r="K8" s="24">
        <f t="shared" si="6"/>
        <v>36</v>
      </c>
      <c r="L8" s="73" t="s">
        <v>147</v>
      </c>
      <c r="M8" s="73" t="s">
        <v>147</v>
      </c>
      <c r="N8" s="111" t="s">
        <v>100</v>
      </c>
      <c r="O8" s="111"/>
      <c r="P8" s="111" t="s">
        <v>100</v>
      </c>
      <c r="Q8" s="111" t="s">
        <v>100</v>
      </c>
      <c r="R8" s="111" t="s">
        <v>100</v>
      </c>
      <c r="S8" s="111" t="s">
        <v>100</v>
      </c>
      <c r="T8" s="111"/>
      <c r="U8" s="111" t="s">
        <v>100</v>
      </c>
      <c r="V8" s="111" t="s">
        <v>100</v>
      </c>
      <c r="W8" s="111" t="s">
        <v>100</v>
      </c>
      <c r="X8" s="111" t="s">
        <v>100</v>
      </c>
      <c r="Y8" s="111" t="s">
        <v>100</v>
      </c>
      <c r="Z8" s="111" t="s">
        <v>100</v>
      </c>
      <c r="AA8" s="111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35" t="s">
        <v>100</v>
      </c>
      <c r="AH8" s="35" t="s">
        <v>100</v>
      </c>
      <c r="AI8" s="35" t="s">
        <v>100</v>
      </c>
      <c r="AJ8" s="35" t="s">
        <v>100</v>
      </c>
      <c r="AK8" s="35" t="s">
        <v>100</v>
      </c>
      <c r="AL8" s="35" t="s">
        <v>100</v>
      </c>
      <c r="AM8" s="111" t="s">
        <v>100</v>
      </c>
      <c r="AN8" s="111" t="s">
        <v>100</v>
      </c>
      <c r="AO8" s="111" t="s">
        <v>100</v>
      </c>
      <c r="AP8" s="111"/>
      <c r="AQ8" s="111"/>
      <c r="AR8" s="111" t="s">
        <v>100</v>
      </c>
      <c r="AS8" s="111" t="s">
        <v>100</v>
      </c>
      <c r="AT8" s="111" t="s">
        <v>100</v>
      </c>
      <c r="AU8" s="111" t="s">
        <v>100</v>
      </c>
      <c r="AV8" s="111" t="s">
        <v>100</v>
      </c>
      <c r="AW8" s="111"/>
      <c r="AX8" s="111" t="s">
        <v>100</v>
      </c>
      <c r="AY8" s="111" t="s">
        <v>100</v>
      </c>
      <c r="AZ8" s="111" t="s">
        <v>100</v>
      </c>
      <c r="BA8" s="111"/>
      <c r="BB8" s="91" t="s">
        <v>72</v>
      </c>
      <c r="BC8" s="30" t="s">
        <v>223</v>
      </c>
      <c r="BD8" s="135"/>
      <c r="BE8" s="24">
        <f>COUNTIF(BF8:CU8,"●")</f>
        <v>33</v>
      </c>
      <c r="BF8" s="73" t="s">
        <v>147</v>
      </c>
      <c r="BG8" s="73" t="s">
        <v>147</v>
      </c>
      <c r="BH8" s="73" t="s">
        <v>100</v>
      </c>
      <c r="BI8" s="73"/>
      <c r="BJ8" s="73" t="s">
        <v>100</v>
      </c>
      <c r="BK8" s="73" t="s">
        <v>100</v>
      </c>
      <c r="BL8" s="73" t="s">
        <v>100</v>
      </c>
      <c r="BM8" s="73" t="s">
        <v>100</v>
      </c>
      <c r="BN8" s="73" t="s">
        <v>100</v>
      </c>
      <c r="BO8" s="73" t="s">
        <v>100</v>
      </c>
      <c r="BP8" s="73" t="s">
        <v>100</v>
      </c>
      <c r="BQ8" s="73" t="s">
        <v>100</v>
      </c>
      <c r="BR8" s="73" t="s">
        <v>100</v>
      </c>
      <c r="BS8" s="73" t="s">
        <v>100</v>
      </c>
      <c r="BT8" s="73" t="s">
        <v>100</v>
      </c>
      <c r="BU8" s="73" t="s">
        <v>100</v>
      </c>
      <c r="BV8" s="73"/>
      <c r="BW8" s="73" t="s">
        <v>100</v>
      </c>
      <c r="BX8" s="73"/>
      <c r="BY8" s="73" t="s">
        <v>100</v>
      </c>
      <c r="BZ8" s="73" t="s">
        <v>100</v>
      </c>
      <c r="CA8" s="73" t="s">
        <v>100</v>
      </c>
      <c r="CB8" s="73"/>
      <c r="CC8" s="73" t="s">
        <v>100</v>
      </c>
      <c r="CD8" s="73" t="s">
        <v>100</v>
      </c>
      <c r="CE8" s="73" t="s">
        <v>100</v>
      </c>
      <c r="CF8" s="73" t="s">
        <v>100</v>
      </c>
      <c r="CG8" s="73"/>
      <c r="CH8" s="111" t="s">
        <v>100</v>
      </c>
      <c r="CI8" s="111" t="s">
        <v>100</v>
      </c>
      <c r="CJ8" s="111" t="s">
        <v>100</v>
      </c>
      <c r="CK8" s="111"/>
      <c r="CL8" s="111" t="s">
        <v>100</v>
      </c>
      <c r="CM8" s="111" t="s">
        <v>100</v>
      </c>
      <c r="CN8" s="111" t="s">
        <v>100</v>
      </c>
      <c r="CO8" s="111" t="s">
        <v>100</v>
      </c>
      <c r="CP8" s="111" t="s">
        <v>147</v>
      </c>
      <c r="CQ8" s="111"/>
      <c r="CR8" s="111"/>
      <c r="CS8" s="111" t="s">
        <v>100</v>
      </c>
      <c r="CT8" s="111" t="s">
        <v>100</v>
      </c>
      <c r="CU8" s="111"/>
      <c r="CV8" s="91" t="s">
        <v>75</v>
      </c>
      <c r="CW8" s="30" t="s">
        <v>22</v>
      </c>
      <c r="CX8" s="93"/>
      <c r="CY8" s="24">
        <f t="shared" si="7"/>
        <v>9</v>
      </c>
      <c r="CZ8" s="73" t="s">
        <v>147</v>
      </c>
      <c r="DA8" s="73" t="s">
        <v>147</v>
      </c>
      <c r="DB8" s="111"/>
      <c r="DC8" s="111"/>
      <c r="DD8" s="111" t="s">
        <v>100</v>
      </c>
      <c r="DE8" s="111" t="s">
        <v>100</v>
      </c>
      <c r="DF8" s="111" t="s">
        <v>100</v>
      </c>
      <c r="DG8" s="111"/>
      <c r="DH8" s="111" t="s">
        <v>100</v>
      </c>
      <c r="DI8" s="111"/>
      <c r="DJ8" s="111" t="s">
        <v>100</v>
      </c>
      <c r="DK8" s="111"/>
      <c r="DL8" s="111"/>
      <c r="DM8" s="111" t="s">
        <v>100</v>
      </c>
      <c r="DN8" s="111" t="s">
        <v>100</v>
      </c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0"/>
      <c r="EP8" s="117" t="s">
        <v>80</v>
      </c>
      <c r="EQ8" s="30" t="s">
        <v>22</v>
      </c>
      <c r="ER8" s="93"/>
      <c r="ES8" s="24">
        <f t="shared" si="8"/>
        <v>0</v>
      </c>
      <c r="ET8" s="18"/>
      <c r="EU8" s="18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19"/>
      <c r="GJ8" s="91" t="s">
        <v>87</v>
      </c>
      <c r="GK8" s="30" t="s">
        <v>22</v>
      </c>
      <c r="GL8" s="93"/>
      <c r="GM8" s="24">
        <f t="shared" si="9"/>
        <v>1</v>
      </c>
      <c r="GN8" s="18"/>
      <c r="GO8" s="18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 t="s">
        <v>100</v>
      </c>
      <c r="HV8" s="35"/>
      <c r="HW8" s="35"/>
      <c r="HX8" s="35"/>
      <c r="HY8" s="35"/>
      <c r="HZ8" s="35"/>
      <c r="IA8" s="35"/>
      <c r="IB8" s="35"/>
      <c r="IC8" s="19"/>
    </row>
    <row r="9" spans="1:237" ht="18" customHeight="1">
      <c r="A9" s="22" t="s">
        <v>13</v>
      </c>
      <c r="B9" s="193">
        <f>F9/D9</f>
        <v>0.41935483870967744</v>
      </c>
      <c r="C9" s="194"/>
      <c r="D9" s="195">
        <f>EQ3+GK3+I20+BC20</f>
        <v>31</v>
      </c>
      <c r="E9" s="196"/>
      <c r="F9" s="263">
        <f>GI4+IC4+BA21+CU21</f>
        <v>13</v>
      </c>
      <c r="G9" s="265"/>
      <c r="H9" s="91" t="s">
        <v>69</v>
      </c>
      <c r="I9" s="30" t="s">
        <v>22</v>
      </c>
      <c r="J9" s="92"/>
      <c r="K9" s="24">
        <f t="shared" si="6"/>
        <v>19</v>
      </c>
      <c r="L9" s="73" t="s">
        <v>147</v>
      </c>
      <c r="M9" s="73" t="s">
        <v>147</v>
      </c>
      <c r="N9" s="111" t="s">
        <v>100</v>
      </c>
      <c r="O9" s="111"/>
      <c r="P9" s="111" t="s">
        <v>100</v>
      </c>
      <c r="Q9" s="111" t="s">
        <v>100</v>
      </c>
      <c r="R9" s="111" t="s">
        <v>100</v>
      </c>
      <c r="S9" s="111" t="s">
        <v>100</v>
      </c>
      <c r="T9" s="111"/>
      <c r="U9" s="111" t="s">
        <v>100</v>
      </c>
      <c r="V9" s="111" t="s">
        <v>100</v>
      </c>
      <c r="W9" s="111" t="s">
        <v>100</v>
      </c>
      <c r="X9" s="111" t="s">
        <v>100</v>
      </c>
      <c r="Y9" s="111" t="s">
        <v>100</v>
      </c>
      <c r="Z9" s="111"/>
      <c r="AA9" s="111"/>
      <c r="AB9" s="111"/>
      <c r="AC9" s="73"/>
      <c r="AD9" s="73" t="s">
        <v>100</v>
      </c>
      <c r="AE9" s="73"/>
      <c r="AF9" s="111"/>
      <c r="AG9" s="111"/>
      <c r="AH9" s="111" t="s">
        <v>100</v>
      </c>
      <c r="AI9" s="111" t="s">
        <v>100</v>
      </c>
      <c r="AJ9" s="111"/>
      <c r="AK9" s="111"/>
      <c r="AL9" s="111"/>
      <c r="AM9" s="111"/>
      <c r="AN9" s="111" t="s">
        <v>100</v>
      </c>
      <c r="AO9" s="111" t="s">
        <v>100</v>
      </c>
      <c r="AP9" s="111" t="s">
        <v>100</v>
      </c>
      <c r="AQ9" s="111"/>
      <c r="AR9" s="111" t="s">
        <v>100</v>
      </c>
      <c r="AS9" s="111"/>
      <c r="AT9" s="111"/>
      <c r="AU9" s="111"/>
      <c r="AV9" s="111"/>
      <c r="AW9" s="111"/>
      <c r="AX9" s="111"/>
      <c r="AY9" s="111"/>
      <c r="AZ9" s="111"/>
      <c r="BA9" s="111"/>
      <c r="BB9" s="91" t="s">
        <v>237</v>
      </c>
      <c r="BC9" s="30" t="s">
        <v>22</v>
      </c>
      <c r="BD9" s="135"/>
      <c r="BE9" s="24">
        <f>COUNTIF(BF9:CU9,"●")</f>
        <v>34</v>
      </c>
      <c r="BF9" s="18" t="s">
        <v>100</v>
      </c>
      <c r="BG9" s="18" t="s">
        <v>100</v>
      </c>
      <c r="BH9" s="18" t="s">
        <v>100</v>
      </c>
      <c r="BI9" s="18" t="s">
        <v>100</v>
      </c>
      <c r="BJ9" s="18" t="s">
        <v>100</v>
      </c>
      <c r="BK9" s="18" t="s">
        <v>100</v>
      </c>
      <c r="BL9" s="18" t="s">
        <v>100</v>
      </c>
      <c r="BM9" s="18" t="s">
        <v>100</v>
      </c>
      <c r="BN9" s="18" t="s">
        <v>100</v>
      </c>
      <c r="BO9" s="18"/>
      <c r="BP9" s="18" t="s">
        <v>100</v>
      </c>
      <c r="BQ9" s="18"/>
      <c r="BR9" s="18" t="s">
        <v>100</v>
      </c>
      <c r="BS9" s="18" t="s">
        <v>100</v>
      </c>
      <c r="BT9" s="18" t="s">
        <v>100</v>
      </c>
      <c r="BU9" s="18" t="s">
        <v>100</v>
      </c>
      <c r="BV9" s="18" t="s">
        <v>100</v>
      </c>
      <c r="BW9" s="18" t="s">
        <v>100</v>
      </c>
      <c r="BX9" s="18"/>
      <c r="BY9" s="18" t="s">
        <v>100</v>
      </c>
      <c r="BZ9" s="18" t="s">
        <v>100</v>
      </c>
      <c r="CA9" s="18" t="s">
        <v>100</v>
      </c>
      <c r="CB9" s="18" t="s">
        <v>100</v>
      </c>
      <c r="CC9" s="18" t="s">
        <v>100</v>
      </c>
      <c r="CD9" s="18" t="s">
        <v>100</v>
      </c>
      <c r="CE9" s="18" t="s">
        <v>100</v>
      </c>
      <c r="CF9" s="18" t="s">
        <v>100</v>
      </c>
      <c r="CG9" s="73" t="s">
        <v>100</v>
      </c>
      <c r="CH9" s="111"/>
      <c r="CI9" s="111" t="s">
        <v>100</v>
      </c>
      <c r="CJ9" s="111" t="s">
        <v>100</v>
      </c>
      <c r="CK9" s="111"/>
      <c r="CL9" s="111" t="s">
        <v>100</v>
      </c>
      <c r="CM9" s="111"/>
      <c r="CN9" s="111" t="s">
        <v>100</v>
      </c>
      <c r="CO9" s="111" t="s">
        <v>100</v>
      </c>
      <c r="CP9" s="111" t="s">
        <v>100</v>
      </c>
      <c r="CQ9" s="111"/>
      <c r="CR9" s="111" t="s">
        <v>100</v>
      </c>
      <c r="CS9" s="111" t="s">
        <v>100</v>
      </c>
      <c r="CT9" s="111" t="s">
        <v>100</v>
      </c>
      <c r="CU9" s="111"/>
      <c r="CV9" s="91" t="s">
        <v>76</v>
      </c>
      <c r="CW9" s="30" t="s">
        <v>22</v>
      </c>
      <c r="CX9" s="93"/>
      <c r="CY9" s="24">
        <f t="shared" si="7"/>
        <v>9</v>
      </c>
      <c r="CZ9" s="73" t="s">
        <v>147</v>
      </c>
      <c r="DA9" s="73" t="s">
        <v>147</v>
      </c>
      <c r="DB9" s="111"/>
      <c r="DC9" s="111"/>
      <c r="DD9" s="111" t="s">
        <v>100</v>
      </c>
      <c r="DE9" s="111" t="s">
        <v>100</v>
      </c>
      <c r="DF9" s="111" t="s">
        <v>100</v>
      </c>
      <c r="DG9" s="111"/>
      <c r="DH9" s="111" t="s">
        <v>100</v>
      </c>
      <c r="DI9" s="111"/>
      <c r="DJ9" s="111" t="s">
        <v>100</v>
      </c>
      <c r="DK9" s="111"/>
      <c r="DL9" s="111"/>
      <c r="DM9" s="111" t="s">
        <v>100</v>
      </c>
      <c r="DN9" s="111" t="s">
        <v>100</v>
      </c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0"/>
      <c r="EP9" s="117" t="s">
        <v>81</v>
      </c>
      <c r="EQ9" s="30" t="s">
        <v>22</v>
      </c>
      <c r="ER9" s="93"/>
      <c r="ES9" s="24">
        <f t="shared" si="8"/>
        <v>32</v>
      </c>
      <c r="ET9" s="73" t="s">
        <v>147</v>
      </c>
      <c r="EU9" s="73" t="s">
        <v>147</v>
      </c>
      <c r="EV9" s="111" t="s">
        <v>100</v>
      </c>
      <c r="EW9" s="111"/>
      <c r="EX9" s="111" t="s">
        <v>100</v>
      </c>
      <c r="EY9" s="111" t="s">
        <v>100</v>
      </c>
      <c r="EZ9" s="111" t="s">
        <v>100</v>
      </c>
      <c r="FA9" s="111" t="s">
        <v>100</v>
      </c>
      <c r="FB9" s="111" t="s">
        <v>100</v>
      </c>
      <c r="FC9" s="111" t="s">
        <v>100</v>
      </c>
      <c r="FD9" s="111" t="s">
        <v>100</v>
      </c>
      <c r="FE9" s="111" t="s">
        <v>100</v>
      </c>
      <c r="FF9" s="111" t="s">
        <v>100</v>
      </c>
      <c r="FG9" s="111" t="s">
        <v>100</v>
      </c>
      <c r="FH9" s="111" t="s">
        <v>100</v>
      </c>
      <c r="FI9" s="111" t="s">
        <v>100</v>
      </c>
      <c r="FJ9" s="111"/>
      <c r="FK9" s="111" t="s">
        <v>100</v>
      </c>
      <c r="FL9" s="111"/>
      <c r="FM9" s="111" t="s">
        <v>100</v>
      </c>
      <c r="FN9" s="111" t="s">
        <v>100</v>
      </c>
      <c r="FO9" s="111"/>
      <c r="FP9" s="111" t="s">
        <v>100</v>
      </c>
      <c r="FQ9" s="111" t="s">
        <v>100</v>
      </c>
      <c r="FR9" s="111"/>
      <c r="FS9" s="111" t="s">
        <v>100</v>
      </c>
      <c r="FT9" s="111" t="s">
        <v>100</v>
      </c>
      <c r="FU9" s="111"/>
      <c r="FV9" s="111" t="s">
        <v>100</v>
      </c>
      <c r="FW9" s="111" t="s">
        <v>100</v>
      </c>
      <c r="FX9" s="111" t="s">
        <v>100</v>
      </c>
      <c r="FY9" s="111"/>
      <c r="FZ9" s="111" t="s">
        <v>100</v>
      </c>
      <c r="GA9" s="111" t="s">
        <v>100</v>
      </c>
      <c r="GB9" s="111" t="s">
        <v>100</v>
      </c>
      <c r="GC9" s="111" t="s">
        <v>100</v>
      </c>
      <c r="GD9" s="111" t="s">
        <v>100</v>
      </c>
      <c r="GE9" s="111"/>
      <c r="GF9" s="111"/>
      <c r="GG9" s="111" t="s">
        <v>100</v>
      </c>
      <c r="GH9" s="111" t="s">
        <v>100</v>
      </c>
      <c r="GI9" s="110"/>
      <c r="GJ9" s="91" t="s">
        <v>91</v>
      </c>
      <c r="GK9" s="30" t="s">
        <v>22</v>
      </c>
      <c r="GL9" s="93"/>
      <c r="GM9" s="24">
        <f t="shared" si="9"/>
        <v>12</v>
      </c>
      <c r="GN9" s="18"/>
      <c r="GO9" s="18"/>
      <c r="GP9" s="35" t="s">
        <v>100</v>
      </c>
      <c r="GQ9" s="35"/>
      <c r="GR9" s="35"/>
      <c r="GS9" s="35" t="s">
        <v>100</v>
      </c>
      <c r="GT9" s="35" t="s">
        <v>100</v>
      </c>
      <c r="GU9" s="35" t="s">
        <v>100</v>
      </c>
      <c r="GV9" s="35" t="s">
        <v>100</v>
      </c>
      <c r="GW9" s="35" t="s">
        <v>100</v>
      </c>
      <c r="GX9" s="35"/>
      <c r="GY9" s="35"/>
      <c r="GZ9" s="35" t="s">
        <v>100</v>
      </c>
      <c r="HA9" s="35" t="s">
        <v>100</v>
      </c>
      <c r="HB9" s="35"/>
      <c r="HC9" s="35"/>
      <c r="HD9" s="35"/>
      <c r="HE9" s="35"/>
      <c r="HF9" s="35"/>
      <c r="HG9" s="35"/>
      <c r="HH9" s="35"/>
      <c r="HI9" s="35" t="s">
        <v>100</v>
      </c>
      <c r="HJ9" s="35" t="s">
        <v>100</v>
      </c>
      <c r="HK9" s="35"/>
      <c r="HL9" s="35"/>
      <c r="HM9" s="35"/>
      <c r="HN9" s="35"/>
      <c r="HO9" s="35"/>
      <c r="HP9" s="35" t="s">
        <v>100</v>
      </c>
      <c r="HQ9" s="35" t="s">
        <v>100</v>
      </c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19"/>
    </row>
    <row r="10" spans="1:237" ht="18" customHeight="1">
      <c r="A10" s="22" t="s">
        <v>14</v>
      </c>
      <c r="B10" s="193">
        <f>F10/D10</f>
        <v>0.5555555555555556</v>
      </c>
      <c r="C10" s="194"/>
      <c r="D10" s="195">
        <f>CW20+EQ20+GK20</f>
        <v>18</v>
      </c>
      <c r="E10" s="196"/>
      <c r="F10" s="263">
        <f>EO21+GI21+IC21</f>
        <v>10</v>
      </c>
      <c r="G10" s="265"/>
      <c r="H10" s="91" t="s">
        <v>70</v>
      </c>
      <c r="I10" s="30" t="s">
        <v>22</v>
      </c>
      <c r="J10" s="92"/>
      <c r="K10" s="24">
        <f t="shared" si="6"/>
        <v>34</v>
      </c>
      <c r="L10" s="73" t="s">
        <v>147</v>
      </c>
      <c r="M10" s="73" t="s">
        <v>147</v>
      </c>
      <c r="N10" s="111" t="s">
        <v>100</v>
      </c>
      <c r="O10" s="111"/>
      <c r="P10" s="111" t="s">
        <v>100</v>
      </c>
      <c r="Q10" s="111" t="s">
        <v>100</v>
      </c>
      <c r="R10" s="111" t="s">
        <v>100</v>
      </c>
      <c r="S10" s="111" t="s">
        <v>100</v>
      </c>
      <c r="T10" s="111" t="s">
        <v>100</v>
      </c>
      <c r="U10" s="111" t="s">
        <v>100</v>
      </c>
      <c r="V10" s="111" t="s">
        <v>100</v>
      </c>
      <c r="W10" s="111" t="s">
        <v>100</v>
      </c>
      <c r="X10" s="111"/>
      <c r="Y10" s="111" t="s">
        <v>100</v>
      </c>
      <c r="Z10" s="111" t="s">
        <v>100</v>
      </c>
      <c r="AA10" s="111" t="s">
        <v>100</v>
      </c>
      <c r="AB10" s="111" t="s">
        <v>100</v>
      </c>
      <c r="AC10" s="73" t="s">
        <v>100</v>
      </c>
      <c r="AD10" s="73" t="s">
        <v>100</v>
      </c>
      <c r="AE10" s="73"/>
      <c r="AF10" s="111" t="s">
        <v>100</v>
      </c>
      <c r="AG10" s="111" t="s">
        <v>100</v>
      </c>
      <c r="AH10" s="111" t="s">
        <v>100</v>
      </c>
      <c r="AI10" s="111" t="s">
        <v>100</v>
      </c>
      <c r="AJ10" s="111" t="s">
        <v>100</v>
      </c>
      <c r="AK10" s="111" t="s">
        <v>100</v>
      </c>
      <c r="AL10" s="111" t="s">
        <v>100</v>
      </c>
      <c r="AM10" s="111" t="s">
        <v>100</v>
      </c>
      <c r="AN10" s="111" t="s">
        <v>100</v>
      </c>
      <c r="AO10" s="111" t="s">
        <v>100</v>
      </c>
      <c r="AP10" s="111" t="s">
        <v>100</v>
      </c>
      <c r="AQ10" s="111"/>
      <c r="AR10" s="111"/>
      <c r="AS10" s="111" t="s">
        <v>100</v>
      </c>
      <c r="AT10" s="111" t="s">
        <v>100</v>
      </c>
      <c r="AU10" s="111"/>
      <c r="AV10" s="111" t="s">
        <v>100</v>
      </c>
      <c r="AW10" s="111"/>
      <c r="AX10" s="111" t="s">
        <v>100</v>
      </c>
      <c r="AY10" s="111" t="s">
        <v>100</v>
      </c>
      <c r="AZ10" s="111"/>
      <c r="BA10" s="111" t="s">
        <v>100</v>
      </c>
      <c r="BB10" s="91" t="s">
        <v>204</v>
      </c>
      <c r="BC10" s="30" t="s">
        <v>223</v>
      </c>
      <c r="BD10" s="135"/>
      <c r="BE10" s="24">
        <f>COUNTIF(BF10:CU10,"●")</f>
        <v>23</v>
      </c>
      <c r="BF10" s="73"/>
      <c r="BG10" s="18" t="s">
        <v>100</v>
      </c>
      <c r="BH10" s="18" t="s">
        <v>100</v>
      </c>
      <c r="BI10" s="18"/>
      <c r="BJ10" s="18"/>
      <c r="BK10" s="18" t="s">
        <v>100</v>
      </c>
      <c r="BL10" s="18" t="s">
        <v>100</v>
      </c>
      <c r="BM10" s="18" t="s">
        <v>100</v>
      </c>
      <c r="BN10" s="18"/>
      <c r="BO10" s="18" t="s">
        <v>100</v>
      </c>
      <c r="BP10" s="18" t="s">
        <v>100</v>
      </c>
      <c r="BQ10" s="18"/>
      <c r="BR10" s="18" t="s">
        <v>100</v>
      </c>
      <c r="BS10" s="18"/>
      <c r="BT10" s="18" t="s">
        <v>100</v>
      </c>
      <c r="BU10" s="18"/>
      <c r="BV10" s="18" t="s">
        <v>100</v>
      </c>
      <c r="BW10" s="18"/>
      <c r="BX10" s="18" t="s">
        <v>100</v>
      </c>
      <c r="BY10" s="18"/>
      <c r="BZ10" s="18" t="s">
        <v>100</v>
      </c>
      <c r="CA10" s="18"/>
      <c r="CB10" s="18"/>
      <c r="CC10" s="18"/>
      <c r="CD10" s="18"/>
      <c r="CE10" s="18"/>
      <c r="CF10" s="18"/>
      <c r="CG10" s="18"/>
      <c r="CH10" s="35" t="s">
        <v>100</v>
      </c>
      <c r="CI10" s="35" t="s">
        <v>100</v>
      </c>
      <c r="CJ10" s="35" t="s">
        <v>100</v>
      </c>
      <c r="CK10" s="35" t="s">
        <v>100</v>
      </c>
      <c r="CL10" s="35" t="s">
        <v>100</v>
      </c>
      <c r="CM10" s="35"/>
      <c r="CN10" s="111" t="s">
        <v>100</v>
      </c>
      <c r="CO10" s="111" t="s">
        <v>100</v>
      </c>
      <c r="CP10" s="111" t="s">
        <v>100</v>
      </c>
      <c r="CQ10" s="111"/>
      <c r="CR10" s="111" t="s">
        <v>100</v>
      </c>
      <c r="CS10" s="111" t="s">
        <v>100</v>
      </c>
      <c r="CT10" s="111"/>
      <c r="CU10" s="111" t="s">
        <v>100</v>
      </c>
      <c r="CV10" s="91" t="s">
        <v>77</v>
      </c>
      <c r="CW10" s="30" t="s">
        <v>22</v>
      </c>
      <c r="CX10" s="93"/>
      <c r="CY10" s="24">
        <f t="shared" si="7"/>
        <v>37</v>
      </c>
      <c r="CZ10" s="73" t="s">
        <v>147</v>
      </c>
      <c r="DA10" s="73" t="s">
        <v>147</v>
      </c>
      <c r="DB10" s="111" t="s">
        <v>100</v>
      </c>
      <c r="DC10" s="111" t="s">
        <v>100</v>
      </c>
      <c r="DD10" s="111" t="s">
        <v>100</v>
      </c>
      <c r="DE10" s="111" t="s">
        <v>100</v>
      </c>
      <c r="DF10" s="111" t="s">
        <v>100</v>
      </c>
      <c r="DG10" s="111" t="s">
        <v>100</v>
      </c>
      <c r="DH10" s="111" t="s">
        <v>100</v>
      </c>
      <c r="DI10" s="111" t="s">
        <v>100</v>
      </c>
      <c r="DJ10" s="111" t="s">
        <v>100</v>
      </c>
      <c r="DK10" s="111" t="s">
        <v>100</v>
      </c>
      <c r="DL10" s="111" t="s">
        <v>100</v>
      </c>
      <c r="DM10" s="111" t="s">
        <v>100</v>
      </c>
      <c r="DN10" s="111"/>
      <c r="DO10" s="111" t="s">
        <v>100</v>
      </c>
      <c r="DP10" s="111" t="s">
        <v>100</v>
      </c>
      <c r="DQ10" s="111" t="s">
        <v>100</v>
      </c>
      <c r="DR10" s="111"/>
      <c r="DS10" s="111" t="s">
        <v>100</v>
      </c>
      <c r="DT10" s="111"/>
      <c r="DU10" s="111" t="s">
        <v>100</v>
      </c>
      <c r="DV10" s="111"/>
      <c r="DW10" s="111" t="s">
        <v>100</v>
      </c>
      <c r="DX10" s="111" t="s">
        <v>100</v>
      </c>
      <c r="DY10" s="111" t="s">
        <v>100</v>
      </c>
      <c r="DZ10" s="111" t="s">
        <v>100</v>
      </c>
      <c r="EA10" s="111" t="s">
        <v>100</v>
      </c>
      <c r="EB10" s="111" t="s">
        <v>100</v>
      </c>
      <c r="EC10" s="111" t="s">
        <v>100</v>
      </c>
      <c r="ED10" s="111" t="s">
        <v>100</v>
      </c>
      <c r="EE10" s="111" t="s">
        <v>100</v>
      </c>
      <c r="EF10" s="111" t="s">
        <v>100</v>
      </c>
      <c r="EG10" s="111" t="s">
        <v>100</v>
      </c>
      <c r="EH10" s="111"/>
      <c r="EI10" s="111" t="s">
        <v>100</v>
      </c>
      <c r="EJ10" s="111" t="s">
        <v>100</v>
      </c>
      <c r="EK10" s="111" t="s">
        <v>100</v>
      </c>
      <c r="EL10" s="111" t="s">
        <v>100</v>
      </c>
      <c r="EM10" s="111" t="s">
        <v>100</v>
      </c>
      <c r="EN10" s="111" t="s">
        <v>100</v>
      </c>
      <c r="EO10" s="110" t="s">
        <v>100</v>
      </c>
      <c r="EP10" s="117" t="s">
        <v>82</v>
      </c>
      <c r="EQ10" s="30" t="s">
        <v>22</v>
      </c>
      <c r="ER10" s="93"/>
      <c r="ES10" s="24">
        <f t="shared" si="8"/>
        <v>33</v>
      </c>
      <c r="ET10" s="73" t="s">
        <v>147</v>
      </c>
      <c r="EU10" s="73" t="s">
        <v>147</v>
      </c>
      <c r="EV10" s="111" t="s">
        <v>100</v>
      </c>
      <c r="EW10" s="111"/>
      <c r="EX10" s="111" t="s">
        <v>100</v>
      </c>
      <c r="EY10" s="111" t="s">
        <v>100</v>
      </c>
      <c r="EZ10" s="111" t="s">
        <v>100</v>
      </c>
      <c r="FA10" s="111" t="s">
        <v>100</v>
      </c>
      <c r="FB10" s="111" t="s">
        <v>100</v>
      </c>
      <c r="FC10" s="111" t="s">
        <v>100</v>
      </c>
      <c r="FD10" s="111" t="s">
        <v>100</v>
      </c>
      <c r="FE10" s="111" t="s">
        <v>100</v>
      </c>
      <c r="FF10" s="111" t="s">
        <v>100</v>
      </c>
      <c r="FG10" s="111"/>
      <c r="FH10" s="111" t="s">
        <v>100</v>
      </c>
      <c r="FI10" s="111" t="s">
        <v>100</v>
      </c>
      <c r="FJ10" s="111" t="s">
        <v>100</v>
      </c>
      <c r="FK10" s="111" t="s">
        <v>100</v>
      </c>
      <c r="FL10" s="111" t="s">
        <v>100</v>
      </c>
      <c r="FM10" s="111" t="s">
        <v>100</v>
      </c>
      <c r="FN10" s="111" t="s">
        <v>100</v>
      </c>
      <c r="FO10" s="111" t="s">
        <v>100</v>
      </c>
      <c r="FP10" s="111" t="s">
        <v>100</v>
      </c>
      <c r="FQ10" s="111"/>
      <c r="FR10" s="111"/>
      <c r="FS10" s="111" t="s">
        <v>100</v>
      </c>
      <c r="FT10" s="111" t="s">
        <v>100</v>
      </c>
      <c r="FU10" s="111"/>
      <c r="FV10" s="111"/>
      <c r="FW10" s="111" t="s">
        <v>100</v>
      </c>
      <c r="FX10" s="111" t="s">
        <v>100</v>
      </c>
      <c r="FY10" s="111" t="s">
        <v>100</v>
      </c>
      <c r="FZ10" s="111" t="s">
        <v>100</v>
      </c>
      <c r="GA10" s="111"/>
      <c r="GB10" s="111" t="s">
        <v>100</v>
      </c>
      <c r="GC10" s="111" t="s">
        <v>100</v>
      </c>
      <c r="GD10" s="111" t="s">
        <v>100</v>
      </c>
      <c r="GE10" s="111"/>
      <c r="GF10" s="111" t="s">
        <v>100</v>
      </c>
      <c r="GG10" s="111" t="s">
        <v>100</v>
      </c>
      <c r="GH10" s="111"/>
      <c r="GI10" s="110" t="s">
        <v>100</v>
      </c>
      <c r="GJ10" s="91" t="s">
        <v>88</v>
      </c>
      <c r="GK10" s="30" t="s">
        <v>22</v>
      </c>
      <c r="GL10" s="93">
        <v>24</v>
      </c>
      <c r="GM10" s="24">
        <f t="shared" si="9"/>
        <v>40</v>
      </c>
      <c r="GN10" s="73" t="s">
        <v>147</v>
      </c>
      <c r="GO10" s="73" t="s">
        <v>147</v>
      </c>
      <c r="GP10" s="111" t="s">
        <v>100</v>
      </c>
      <c r="GQ10" s="111"/>
      <c r="GR10" s="111" t="s">
        <v>100</v>
      </c>
      <c r="GS10" s="111" t="s">
        <v>100</v>
      </c>
      <c r="GT10" s="111" t="s">
        <v>100</v>
      </c>
      <c r="GU10" s="111" t="s">
        <v>100</v>
      </c>
      <c r="GV10" s="111" t="s">
        <v>100</v>
      </c>
      <c r="GW10" s="111" t="s">
        <v>100</v>
      </c>
      <c r="GX10" s="111" t="s">
        <v>100</v>
      </c>
      <c r="GY10" s="111" t="s">
        <v>100</v>
      </c>
      <c r="GZ10" s="111" t="s">
        <v>100</v>
      </c>
      <c r="HA10" s="111" t="s">
        <v>100</v>
      </c>
      <c r="HB10" s="111" t="s">
        <v>100</v>
      </c>
      <c r="HC10" s="111" t="s">
        <v>100</v>
      </c>
      <c r="HD10" s="111" t="s">
        <v>100</v>
      </c>
      <c r="HE10" s="111" t="s">
        <v>100</v>
      </c>
      <c r="HF10" s="111" t="s">
        <v>100</v>
      </c>
      <c r="HG10" s="111" t="s">
        <v>100</v>
      </c>
      <c r="HH10" s="111" t="s">
        <v>100</v>
      </c>
      <c r="HI10" s="111" t="s">
        <v>100</v>
      </c>
      <c r="HJ10" s="111" t="s">
        <v>100</v>
      </c>
      <c r="HK10" s="111" t="s">
        <v>100</v>
      </c>
      <c r="HL10" s="111" t="s">
        <v>100</v>
      </c>
      <c r="HM10" s="111" t="s">
        <v>100</v>
      </c>
      <c r="HN10" s="111" t="s">
        <v>100</v>
      </c>
      <c r="HO10" s="111" t="s">
        <v>100</v>
      </c>
      <c r="HP10" s="111" t="s">
        <v>100</v>
      </c>
      <c r="HQ10" s="111" t="s">
        <v>100</v>
      </c>
      <c r="HR10" s="111" t="s">
        <v>100</v>
      </c>
      <c r="HS10" s="111" t="s">
        <v>100</v>
      </c>
      <c r="HT10" s="111" t="s">
        <v>100</v>
      </c>
      <c r="HU10" s="111" t="s">
        <v>100</v>
      </c>
      <c r="HV10" s="35" t="s">
        <v>100</v>
      </c>
      <c r="HW10" s="35" t="s">
        <v>100</v>
      </c>
      <c r="HX10" s="35" t="s">
        <v>100</v>
      </c>
      <c r="HY10" s="35"/>
      <c r="HZ10" s="35" t="s">
        <v>100</v>
      </c>
      <c r="IA10" s="35" t="s">
        <v>100</v>
      </c>
      <c r="IB10" s="35" t="s">
        <v>100</v>
      </c>
      <c r="IC10" s="19" t="s">
        <v>100</v>
      </c>
    </row>
    <row r="11" spans="1:237" ht="18" customHeight="1">
      <c r="A11" s="22" t="s">
        <v>148</v>
      </c>
      <c r="B11" s="195">
        <v>3</v>
      </c>
      <c r="C11" s="213"/>
      <c r="D11" s="213"/>
      <c r="E11" s="213"/>
      <c r="F11" s="213"/>
      <c r="G11" s="214"/>
      <c r="H11" s="91" t="s">
        <v>99</v>
      </c>
      <c r="I11" s="30" t="s">
        <v>22</v>
      </c>
      <c r="J11" s="92"/>
      <c r="K11" s="24">
        <f t="shared" si="6"/>
        <v>15</v>
      </c>
      <c r="L11" s="73" t="s">
        <v>147</v>
      </c>
      <c r="M11" s="73" t="s">
        <v>147</v>
      </c>
      <c r="N11" s="111" t="s">
        <v>100</v>
      </c>
      <c r="O11" s="111"/>
      <c r="P11" s="111" t="s">
        <v>100</v>
      </c>
      <c r="Q11" s="111" t="s">
        <v>100</v>
      </c>
      <c r="R11" s="111" t="s">
        <v>100</v>
      </c>
      <c r="S11" s="111"/>
      <c r="T11" s="111"/>
      <c r="U11" s="111" t="s">
        <v>100</v>
      </c>
      <c r="V11" s="111"/>
      <c r="W11" s="111"/>
      <c r="X11" s="111"/>
      <c r="Y11" s="111"/>
      <c r="Z11" s="111" t="s">
        <v>100</v>
      </c>
      <c r="AA11" s="111"/>
      <c r="AB11" s="111" t="s">
        <v>100</v>
      </c>
      <c r="AC11" s="73" t="s">
        <v>100</v>
      </c>
      <c r="AD11" s="73"/>
      <c r="AE11" s="73"/>
      <c r="AF11" s="111" t="s">
        <v>100</v>
      </c>
      <c r="AG11" s="111" t="s">
        <v>100</v>
      </c>
      <c r="AH11" s="111" t="s">
        <v>100</v>
      </c>
      <c r="AI11" s="111"/>
      <c r="AJ11" s="111"/>
      <c r="AK11" s="111" t="s">
        <v>100</v>
      </c>
      <c r="AL11" s="111"/>
      <c r="AM11" s="111"/>
      <c r="AN11" s="111"/>
      <c r="AO11" s="111" t="s">
        <v>100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91"/>
      <c r="BC11" s="2"/>
      <c r="BD11" s="135"/>
      <c r="BE11" s="24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91" t="s">
        <v>78</v>
      </c>
      <c r="CW11" s="30" t="s">
        <v>22</v>
      </c>
      <c r="CX11" s="93"/>
      <c r="CY11" s="24">
        <f t="shared" si="7"/>
        <v>40</v>
      </c>
      <c r="CZ11" s="73" t="s">
        <v>147</v>
      </c>
      <c r="DA11" s="73" t="s">
        <v>147</v>
      </c>
      <c r="DB11" s="111" t="s">
        <v>100</v>
      </c>
      <c r="DC11" s="111"/>
      <c r="DD11" s="111" t="s">
        <v>100</v>
      </c>
      <c r="DE11" s="111" t="s">
        <v>100</v>
      </c>
      <c r="DF11" s="111" t="s">
        <v>100</v>
      </c>
      <c r="DG11" s="111" t="s">
        <v>100</v>
      </c>
      <c r="DH11" s="111" t="s">
        <v>100</v>
      </c>
      <c r="DI11" s="111" t="s">
        <v>100</v>
      </c>
      <c r="DJ11" s="111" t="s">
        <v>100</v>
      </c>
      <c r="DK11" s="111" t="s">
        <v>100</v>
      </c>
      <c r="DL11" s="111" t="s">
        <v>100</v>
      </c>
      <c r="DM11" s="111" t="s">
        <v>100</v>
      </c>
      <c r="DN11" s="111" t="s">
        <v>100</v>
      </c>
      <c r="DO11" s="111" t="s">
        <v>100</v>
      </c>
      <c r="DP11" s="111" t="s">
        <v>100</v>
      </c>
      <c r="DQ11" s="111" t="s">
        <v>100</v>
      </c>
      <c r="DR11" s="111" t="s">
        <v>100</v>
      </c>
      <c r="DS11" s="111" t="s">
        <v>100</v>
      </c>
      <c r="DT11" s="111" t="s">
        <v>100</v>
      </c>
      <c r="DU11" s="111" t="s">
        <v>100</v>
      </c>
      <c r="DV11" s="111" t="s">
        <v>100</v>
      </c>
      <c r="DW11" s="111" t="s">
        <v>100</v>
      </c>
      <c r="DX11" s="111" t="s">
        <v>100</v>
      </c>
      <c r="DY11" s="111" t="s">
        <v>100</v>
      </c>
      <c r="DZ11" s="111" t="s">
        <v>100</v>
      </c>
      <c r="EA11" s="111" t="s">
        <v>100</v>
      </c>
      <c r="EB11" s="111" t="s">
        <v>100</v>
      </c>
      <c r="EC11" s="111" t="s">
        <v>100</v>
      </c>
      <c r="ED11" s="111" t="s">
        <v>100</v>
      </c>
      <c r="EE11" s="111" t="s">
        <v>100</v>
      </c>
      <c r="EF11" s="111" t="s">
        <v>100</v>
      </c>
      <c r="EG11" s="111" t="s">
        <v>100</v>
      </c>
      <c r="EH11" s="111" t="s">
        <v>100</v>
      </c>
      <c r="EI11" s="111" t="s">
        <v>100</v>
      </c>
      <c r="EJ11" s="111" t="s">
        <v>100</v>
      </c>
      <c r="EK11" s="111"/>
      <c r="EL11" s="111" t="s">
        <v>100</v>
      </c>
      <c r="EM11" s="111" t="s">
        <v>100</v>
      </c>
      <c r="EN11" s="111" t="s">
        <v>100</v>
      </c>
      <c r="EO11" s="110" t="s">
        <v>100</v>
      </c>
      <c r="EP11" s="117" t="s">
        <v>83</v>
      </c>
      <c r="EQ11" s="30" t="s">
        <v>22</v>
      </c>
      <c r="ER11" s="93"/>
      <c r="ES11" s="24">
        <f t="shared" si="8"/>
        <v>42</v>
      </c>
      <c r="ET11" s="73" t="s">
        <v>147</v>
      </c>
      <c r="EU11" s="73" t="s">
        <v>147</v>
      </c>
      <c r="EV11" s="111" t="s">
        <v>100</v>
      </c>
      <c r="EW11" s="111" t="s">
        <v>100</v>
      </c>
      <c r="EX11" s="111" t="s">
        <v>100</v>
      </c>
      <c r="EY11" s="111" t="s">
        <v>100</v>
      </c>
      <c r="EZ11" s="111" t="s">
        <v>100</v>
      </c>
      <c r="FA11" s="111" t="s">
        <v>100</v>
      </c>
      <c r="FB11" s="111" t="s">
        <v>100</v>
      </c>
      <c r="FC11" s="111" t="s">
        <v>100</v>
      </c>
      <c r="FD11" s="111" t="s">
        <v>100</v>
      </c>
      <c r="FE11" s="111" t="s">
        <v>100</v>
      </c>
      <c r="FF11" s="111" t="s">
        <v>100</v>
      </c>
      <c r="FG11" s="111" t="s">
        <v>100</v>
      </c>
      <c r="FH11" s="111" t="s">
        <v>100</v>
      </c>
      <c r="FI11" s="111" t="s">
        <v>100</v>
      </c>
      <c r="FJ11" s="111" t="s">
        <v>100</v>
      </c>
      <c r="FK11" s="111" t="s">
        <v>100</v>
      </c>
      <c r="FL11" s="111" t="s">
        <v>100</v>
      </c>
      <c r="FM11" s="111" t="s">
        <v>100</v>
      </c>
      <c r="FN11" s="111" t="s">
        <v>100</v>
      </c>
      <c r="FO11" s="111" t="s">
        <v>100</v>
      </c>
      <c r="FP11" s="111" t="s">
        <v>100</v>
      </c>
      <c r="FQ11" s="111" t="s">
        <v>100</v>
      </c>
      <c r="FR11" s="111" t="s">
        <v>100</v>
      </c>
      <c r="FS11" s="111" t="s">
        <v>100</v>
      </c>
      <c r="FT11" s="111" t="s">
        <v>100</v>
      </c>
      <c r="FU11" s="111" t="s">
        <v>100</v>
      </c>
      <c r="FV11" s="111" t="s">
        <v>100</v>
      </c>
      <c r="FW11" s="111" t="s">
        <v>100</v>
      </c>
      <c r="FX11" s="111" t="s">
        <v>100</v>
      </c>
      <c r="FY11" s="111" t="s">
        <v>100</v>
      </c>
      <c r="FZ11" s="111" t="s">
        <v>100</v>
      </c>
      <c r="GA11" s="111" t="s">
        <v>100</v>
      </c>
      <c r="GB11" s="111" t="s">
        <v>100</v>
      </c>
      <c r="GC11" s="111" t="s">
        <v>100</v>
      </c>
      <c r="GD11" s="111" t="s">
        <v>100</v>
      </c>
      <c r="GE11" s="111" t="s">
        <v>100</v>
      </c>
      <c r="GF11" s="111" t="s">
        <v>100</v>
      </c>
      <c r="GG11" s="111" t="s">
        <v>100</v>
      </c>
      <c r="GH11" s="111" t="s">
        <v>100</v>
      </c>
      <c r="GI11" s="110" t="s">
        <v>100</v>
      </c>
      <c r="GJ11" s="91" t="s">
        <v>89</v>
      </c>
      <c r="GK11" s="30" t="s">
        <v>22</v>
      </c>
      <c r="GL11" s="93">
        <v>20</v>
      </c>
      <c r="GM11" s="24">
        <f t="shared" si="9"/>
        <v>39</v>
      </c>
      <c r="GN11" s="73" t="s">
        <v>147</v>
      </c>
      <c r="GO11" s="73" t="s">
        <v>147</v>
      </c>
      <c r="GP11" s="111" t="s">
        <v>100</v>
      </c>
      <c r="GQ11" s="111"/>
      <c r="GR11" s="111"/>
      <c r="GS11" s="111"/>
      <c r="GT11" s="111" t="s">
        <v>100</v>
      </c>
      <c r="GU11" s="111" t="s">
        <v>100</v>
      </c>
      <c r="GV11" s="111" t="s">
        <v>100</v>
      </c>
      <c r="GW11" s="111" t="s">
        <v>100</v>
      </c>
      <c r="GX11" s="111" t="s">
        <v>100</v>
      </c>
      <c r="GY11" s="111" t="s">
        <v>100</v>
      </c>
      <c r="GZ11" s="111" t="s">
        <v>100</v>
      </c>
      <c r="HA11" s="111" t="s">
        <v>100</v>
      </c>
      <c r="HB11" s="111" t="s">
        <v>100</v>
      </c>
      <c r="HC11" s="111" t="s">
        <v>100</v>
      </c>
      <c r="HD11" s="111" t="s">
        <v>100</v>
      </c>
      <c r="HE11" s="111" t="s">
        <v>100</v>
      </c>
      <c r="HF11" s="111" t="s">
        <v>100</v>
      </c>
      <c r="HG11" s="111" t="s">
        <v>100</v>
      </c>
      <c r="HH11" s="111" t="s">
        <v>100</v>
      </c>
      <c r="HI11" s="111" t="s">
        <v>100</v>
      </c>
      <c r="HJ11" s="111" t="s">
        <v>100</v>
      </c>
      <c r="HK11" s="111" t="s">
        <v>100</v>
      </c>
      <c r="HL11" s="111" t="s">
        <v>100</v>
      </c>
      <c r="HM11" s="111" t="s">
        <v>100</v>
      </c>
      <c r="HN11" s="111" t="s">
        <v>100</v>
      </c>
      <c r="HO11" s="111" t="s">
        <v>100</v>
      </c>
      <c r="HP11" s="111" t="s">
        <v>100</v>
      </c>
      <c r="HQ11" s="111" t="s">
        <v>100</v>
      </c>
      <c r="HR11" s="111" t="s">
        <v>100</v>
      </c>
      <c r="HS11" s="111" t="s">
        <v>100</v>
      </c>
      <c r="HT11" s="111" t="s">
        <v>100</v>
      </c>
      <c r="HU11" s="111" t="s">
        <v>100</v>
      </c>
      <c r="HV11" s="35" t="s">
        <v>100</v>
      </c>
      <c r="HW11" s="35" t="s">
        <v>100</v>
      </c>
      <c r="HX11" s="35" t="s">
        <v>100</v>
      </c>
      <c r="HY11" s="35" t="s">
        <v>100</v>
      </c>
      <c r="HZ11" s="35" t="s">
        <v>100</v>
      </c>
      <c r="IA11" s="35" t="s">
        <v>100</v>
      </c>
      <c r="IB11" s="35" t="s">
        <v>100</v>
      </c>
      <c r="IC11" s="19" t="s">
        <v>100</v>
      </c>
    </row>
    <row r="12" spans="1:237" ht="18" customHeight="1" thickBot="1">
      <c r="A12" s="23" t="s">
        <v>191</v>
      </c>
      <c r="B12" s="182"/>
      <c r="C12" s="183"/>
      <c r="D12" s="183"/>
      <c r="E12" s="183"/>
      <c r="F12" s="183"/>
      <c r="G12" s="184"/>
      <c r="H12" s="91" t="s">
        <v>193</v>
      </c>
      <c r="I12" s="30" t="s">
        <v>6</v>
      </c>
      <c r="J12" s="92"/>
      <c r="K12" s="24">
        <f t="shared" si="6"/>
        <v>17</v>
      </c>
      <c r="L12" s="18"/>
      <c r="M12" s="18"/>
      <c r="N12" s="35"/>
      <c r="O12" s="35"/>
      <c r="P12" s="111" t="s">
        <v>100</v>
      </c>
      <c r="Q12" s="111" t="s">
        <v>100</v>
      </c>
      <c r="R12" s="111" t="s">
        <v>100</v>
      </c>
      <c r="S12" s="111" t="s">
        <v>100</v>
      </c>
      <c r="T12" s="111"/>
      <c r="U12" s="111" t="s">
        <v>100</v>
      </c>
      <c r="V12" s="111" t="s">
        <v>100</v>
      </c>
      <c r="W12" s="111"/>
      <c r="X12" s="111" t="s">
        <v>100</v>
      </c>
      <c r="Y12" s="111"/>
      <c r="Z12" s="111" t="s">
        <v>100</v>
      </c>
      <c r="AA12" s="111" t="s">
        <v>100</v>
      </c>
      <c r="AB12" s="111"/>
      <c r="AC12" s="73"/>
      <c r="AD12" s="73" t="s">
        <v>100</v>
      </c>
      <c r="AE12" s="73"/>
      <c r="AF12" s="111"/>
      <c r="AG12" s="111"/>
      <c r="AH12" s="111"/>
      <c r="AI12" s="111" t="s">
        <v>100</v>
      </c>
      <c r="AJ12" s="111"/>
      <c r="AK12" s="111" t="s">
        <v>100</v>
      </c>
      <c r="AL12" s="111"/>
      <c r="AM12" s="111"/>
      <c r="AN12" s="111" t="s">
        <v>100</v>
      </c>
      <c r="AO12" s="111" t="s">
        <v>100</v>
      </c>
      <c r="AP12" s="111" t="s">
        <v>100</v>
      </c>
      <c r="AQ12" s="111"/>
      <c r="AR12" s="111" t="s">
        <v>100</v>
      </c>
      <c r="AS12" s="111" t="s">
        <v>100</v>
      </c>
      <c r="AT12" s="111"/>
      <c r="AU12" s="111"/>
      <c r="AV12" s="111"/>
      <c r="AW12" s="111"/>
      <c r="AX12" s="111"/>
      <c r="AY12" s="111"/>
      <c r="AZ12" s="111"/>
      <c r="BA12" s="111"/>
      <c r="BB12" s="91"/>
      <c r="BC12" s="2"/>
      <c r="BD12" s="135"/>
      <c r="BE12" s="24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91" t="s">
        <v>230</v>
      </c>
      <c r="CW12" s="30" t="s">
        <v>22</v>
      </c>
      <c r="CX12" s="93"/>
      <c r="CY12" s="24">
        <f t="shared" si="7"/>
        <v>6</v>
      </c>
      <c r="CZ12" s="73"/>
      <c r="DA12" s="73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 t="s">
        <v>100</v>
      </c>
      <c r="EE12" s="111" t="s">
        <v>100</v>
      </c>
      <c r="EF12" s="111" t="s">
        <v>100</v>
      </c>
      <c r="EG12" s="111" t="s">
        <v>100</v>
      </c>
      <c r="EH12" s="111" t="s">
        <v>100</v>
      </c>
      <c r="EI12" s="111"/>
      <c r="EJ12" s="111"/>
      <c r="EK12" s="111"/>
      <c r="EL12" s="111"/>
      <c r="EM12" s="111"/>
      <c r="EN12" s="111"/>
      <c r="EO12" s="110" t="s">
        <v>100</v>
      </c>
      <c r="EP12" s="117" t="s">
        <v>84</v>
      </c>
      <c r="EQ12" s="30" t="s">
        <v>22</v>
      </c>
      <c r="ER12" s="93"/>
      <c r="ES12" s="24">
        <f t="shared" si="8"/>
        <v>37</v>
      </c>
      <c r="ET12" s="73" t="s">
        <v>147</v>
      </c>
      <c r="EU12" s="73" t="s">
        <v>147</v>
      </c>
      <c r="EV12" s="111" t="s">
        <v>100</v>
      </c>
      <c r="EW12" s="111" t="s">
        <v>100</v>
      </c>
      <c r="EX12" s="111" t="s">
        <v>100</v>
      </c>
      <c r="EY12" s="111" t="s">
        <v>100</v>
      </c>
      <c r="EZ12" s="111" t="s">
        <v>100</v>
      </c>
      <c r="FA12" s="111" t="s">
        <v>100</v>
      </c>
      <c r="FB12" s="111" t="s">
        <v>100</v>
      </c>
      <c r="FC12" s="111" t="s">
        <v>100</v>
      </c>
      <c r="FD12" s="111" t="s">
        <v>100</v>
      </c>
      <c r="FE12" s="111" t="s">
        <v>100</v>
      </c>
      <c r="FF12" s="111" t="s">
        <v>100</v>
      </c>
      <c r="FG12" s="111" t="s">
        <v>100</v>
      </c>
      <c r="FH12" s="111" t="s">
        <v>100</v>
      </c>
      <c r="FI12" s="111" t="s">
        <v>100</v>
      </c>
      <c r="FJ12" s="111" t="s">
        <v>100</v>
      </c>
      <c r="FK12" s="111" t="s">
        <v>100</v>
      </c>
      <c r="FL12" s="111" t="s">
        <v>100</v>
      </c>
      <c r="FM12" s="111" t="s">
        <v>100</v>
      </c>
      <c r="FN12" s="111"/>
      <c r="FO12" s="111" t="s">
        <v>100</v>
      </c>
      <c r="FP12" s="111" t="s">
        <v>100</v>
      </c>
      <c r="FQ12" s="111"/>
      <c r="FR12" s="111" t="s">
        <v>100</v>
      </c>
      <c r="FS12" s="111" t="s">
        <v>100</v>
      </c>
      <c r="FT12" s="111" t="s">
        <v>100</v>
      </c>
      <c r="FU12" s="111" t="s">
        <v>100</v>
      </c>
      <c r="FV12" s="111" t="s">
        <v>100</v>
      </c>
      <c r="FW12" s="111" t="s">
        <v>100</v>
      </c>
      <c r="FX12" s="111" t="s">
        <v>100</v>
      </c>
      <c r="FY12" s="111" t="s">
        <v>100</v>
      </c>
      <c r="FZ12" s="111"/>
      <c r="GA12" s="111" t="s">
        <v>100</v>
      </c>
      <c r="GB12" s="111" t="s">
        <v>100</v>
      </c>
      <c r="GC12" s="111" t="s">
        <v>100</v>
      </c>
      <c r="GD12" s="111" t="s">
        <v>100</v>
      </c>
      <c r="GE12" s="111"/>
      <c r="GF12" s="111" t="s">
        <v>100</v>
      </c>
      <c r="GG12" s="111" t="s">
        <v>100</v>
      </c>
      <c r="GH12" s="111"/>
      <c r="GI12" s="110" t="s">
        <v>100</v>
      </c>
      <c r="GJ12" s="91" t="s">
        <v>90</v>
      </c>
      <c r="GK12" s="30" t="s">
        <v>22</v>
      </c>
      <c r="GL12" s="93"/>
      <c r="GM12" s="24">
        <f t="shared" si="9"/>
        <v>12</v>
      </c>
      <c r="GN12" s="73" t="s">
        <v>147</v>
      </c>
      <c r="GO12" s="18"/>
      <c r="GP12" s="35" t="s">
        <v>100</v>
      </c>
      <c r="GQ12" s="35"/>
      <c r="GR12" s="35"/>
      <c r="GS12" s="35"/>
      <c r="GT12" s="35"/>
      <c r="GU12" s="35" t="s">
        <v>100</v>
      </c>
      <c r="GV12" s="35"/>
      <c r="GW12" s="35" t="s">
        <v>100</v>
      </c>
      <c r="GX12" s="35" t="s">
        <v>100</v>
      </c>
      <c r="GY12" s="35"/>
      <c r="GZ12" s="35" t="s">
        <v>100</v>
      </c>
      <c r="HA12" s="35"/>
      <c r="HB12" s="35"/>
      <c r="HC12" s="35"/>
      <c r="HD12" s="35"/>
      <c r="HE12" s="35"/>
      <c r="HF12" s="35" t="s">
        <v>100</v>
      </c>
      <c r="HG12" s="35"/>
      <c r="HH12" s="35"/>
      <c r="HI12" s="35"/>
      <c r="HJ12" s="35" t="s">
        <v>100</v>
      </c>
      <c r="HK12" s="35"/>
      <c r="HL12" s="35"/>
      <c r="HM12" s="35"/>
      <c r="HN12" s="35"/>
      <c r="HO12" s="35"/>
      <c r="HP12" s="35" t="s">
        <v>100</v>
      </c>
      <c r="HQ12" s="35" t="s">
        <v>100</v>
      </c>
      <c r="HR12" s="35"/>
      <c r="HS12" s="35"/>
      <c r="HT12" s="35"/>
      <c r="HU12" s="35" t="s">
        <v>100</v>
      </c>
      <c r="HV12" s="35"/>
      <c r="HW12" s="35" t="s">
        <v>100</v>
      </c>
      <c r="HX12" s="35"/>
      <c r="HY12" s="35"/>
      <c r="HZ12" s="35"/>
      <c r="IA12" s="35"/>
      <c r="IB12" s="35"/>
      <c r="IC12" s="19"/>
    </row>
    <row r="13" spans="1:237" ht="18" customHeight="1" thickTop="1">
      <c r="A13" s="259" t="s">
        <v>12</v>
      </c>
      <c r="B13" s="219">
        <f>(B8+B9+B10)/3</f>
        <v>0.49163679808841104</v>
      </c>
      <c r="C13" s="220"/>
      <c r="D13" s="223">
        <f>SUM(D8:E10)</f>
        <v>65</v>
      </c>
      <c r="E13" s="224"/>
      <c r="F13" s="227">
        <f>SUM(F8:G10)+B11+B12</f>
        <v>34</v>
      </c>
      <c r="G13" s="228"/>
      <c r="H13" s="94"/>
      <c r="I13" s="2"/>
      <c r="J13" s="92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95"/>
      <c r="BC13" s="2"/>
      <c r="BD13" s="135"/>
      <c r="BE13" s="24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95"/>
      <c r="CW13" s="2"/>
      <c r="CX13" s="93"/>
      <c r="CY13" s="24"/>
      <c r="CZ13" s="18"/>
      <c r="DA13" s="18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19"/>
      <c r="EP13" s="117" t="s">
        <v>85</v>
      </c>
      <c r="EQ13" s="30" t="s">
        <v>22</v>
      </c>
      <c r="ER13" s="93"/>
      <c r="ES13" s="24">
        <f t="shared" si="8"/>
        <v>0</v>
      </c>
      <c r="ET13" s="18"/>
      <c r="EU13" s="18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19"/>
      <c r="GJ13" s="91" t="s">
        <v>202</v>
      </c>
      <c r="GK13" s="30" t="s">
        <v>22</v>
      </c>
      <c r="GL13" s="93"/>
      <c r="GM13" s="24">
        <f t="shared" si="9"/>
        <v>5</v>
      </c>
      <c r="GN13" s="73" t="s">
        <v>147</v>
      </c>
      <c r="GO13" s="18"/>
      <c r="GP13" s="35"/>
      <c r="GQ13" s="35"/>
      <c r="GR13" s="35"/>
      <c r="GS13" s="35" t="s">
        <v>100</v>
      </c>
      <c r="GT13" s="35"/>
      <c r="GU13" s="35" t="s">
        <v>100</v>
      </c>
      <c r="GV13" s="35"/>
      <c r="GW13" s="35" t="s">
        <v>100</v>
      </c>
      <c r="GX13" s="35"/>
      <c r="GY13" s="35"/>
      <c r="GZ13" s="35"/>
      <c r="HA13" s="35" t="s">
        <v>100</v>
      </c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19"/>
    </row>
    <row r="14" spans="1:237" ht="18" customHeight="1" thickBot="1">
      <c r="A14" s="260"/>
      <c r="B14" s="221"/>
      <c r="C14" s="222"/>
      <c r="D14" s="225"/>
      <c r="E14" s="226"/>
      <c r="F14" s="229"/>
      <c r="G14" s="230"/>
      <c r="H14" s="95"/>
      <c r="I14" s="2"/>
      <c r="J14" s="92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94"/>
      <c r="BC14" s="2"/>
      <c r="BD14" s="135"/>
      <c r="BE14" s="24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95"/>
      <c r="CW14" s="2"/>
      <c r="CX14" s="93"/>
      <c r="CY14" s="24"/>
      <c r="CZ14" s="18"/>
      <c r="DA14" s="18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19"/>
      <c r="EP14" s="117" t="s">
        <v>150</v>
      </c>
      <c r="EQ14" s="30" t="s">
        <v>22</v>
      </c>
      <c r="ER14" s="93"/>
      <c r="ES14" s="24">
        <f t="shared" si="8"/>
        <v>3</v>
      </c>
      <c r="ET14" s="18"/>
      <c r="EU14" s="73" t="s">
        <v>147</v>
      </c>
      <c r="EV14" s="111"/>
      <c r="EW14" s="111"/>
      <c r="EX14" s="111"/>
      <c r="EY14" s="111"/>
      <c r="EZ14" s="111"/>
      <c r="FA14" s="111"/>
      <c r="FB14" s="111" t="s">
        <v>100</v>
      </c>
      <c r="FC14" s="111" t="s">
        <v>100</v>
      </c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0"/>
      <c r="GJ14" s="91" t="s">
        <v>192</v>
      </c>
      <c r="GK14" s="30" t="s">
        <v>22</v>
      </c>
      <c r="GL14" s="93"/>
      <c r="GM14" s="24">
        <f t="shared" si="9"/>
        <v>5</v>
      </c>
      <c r="GN14" s="73"/>
      <c r="GO14" s="18"/>
      <c r="GP14" s="35"/>
      <c r="GQ14" s="35"/>
      <c r="GR14" s="35"/>
      <c r="GS14" s="35" t="s">
        <v>100</v>
      </c>
      <c r="GT14" s="35"/>
      <c r="GU14" s="35" t="s">
        <v>100</v>
      </c>
      <c r="GV14" s="35"/>
      <c r="GW14" s="35" t="s">
        <v>100</v>
      </c>
      <c r="GX14" s="35"/>
      <c r="GY14" s="35" t="s">
        <v>100</v>
      </c>
      <c r="GZ14" s="35" t="s">
        <v>100</v>
      </c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19"/>
    </row>
    <row r="15" spans="1:237" ht="18" customHeight="1">
      <c r="A15" s="197" t="s">
        <v>45</v>
      </c>
      <c r="B15" s="198"/>
      <c r="C15" s="198"/>
      <c r="D15" s="198"/>
      <c r="E15" s="198"/>
      <c r="F15" s="198"/>
      <c r="G15" s="199"/>
      <c r="H15" s="95"/>
      <c r="I15" s="2"/>
      <c r="J15" s="92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94"/>
      <c r="BC15" s="2"/>
      <c r="BD15" s="135"/>
      <c r="BE15" s="24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171"/>
      <c r="CW15" s="2"/>
      <c r="CX15" s="93"/>
      <c r="CY15" s="24"/>
      <c r="CZ15" s="18"/>
      <c r="DA15" s="18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19"/>
      <c r="EP15" s="117" t="s">
        <v>201</v>
      </c>
      <c r="EQ15" s="30" t="s">
        <v>22</v>
      </c>
      <c r="ER15" s="93"/>
      <c r="ES15" s="24">
        <f t="shared" si="8"/>
        <v>3</v>
      </c>
      <c r="ET15" s="18"/>
      <c r="EU15" s="18"/>
      <c r="EV15" s="35"/>
      <c r="EW15" s="35"/>
      <c r="EX15" s="35"/>
      <c r="EY15" s="35" t="s">
        <v>100</v>
      </c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 t="s">
        <v>100</v>
      </c>
      <c r="FZ15" s="35" t="s">
        <v>100</v>
      </c>
      <c r="GA15" s="35"/>
      <c r="GB15" s="111"/>
      <c r="GC15" s="111"/>
      <c r="GD15" s="111"/>
      <c r="GE15" s="111"/>
      <c r="GF15" s="111"/>
      <c r="GG15" s="111"/>
      <c r="GH15" s="111"/>
      <c r="GI15" s="110"/>
      <c r="GJ15" s="91" t="s">
        <v>209</v>
      </c>
      <c r="GK15" s="30" t="s">
        <v>22</v>
      </c>
      <c r="GL15" s="93"/>
      <c r="GM15" s="24">
        <f t="shared" si="9"/>
        <v>6</v>
      </c>
      <c r="GN15" s="73"/>
      <c r="GO15" s="18"/>
      <c r="GP15" s="35"/>
      <c r="GQ15" s="35"/>
      <c r="GR15" s="35"/>
      <c r="GS15" s="35"/>
      <c r="GT15" s="35"/>
      <c r="GU15" s="35"/>
      <c r="GV15" s="35"/>
      <c r="GW15" s="35"/>
      <c r="GX15" s="35" t="s">
        <v>100</v>
      </c>
      <c r="GY15" s="35" t="s">
        <v>100</v>
      </c>
      <c r="GZ15" s="35" t="s">
        <v>100</v>
      </c>
      <c r="HA15" s="35"/>
      <c r="HB15" s="35"/>
      <c r="HC15" s="35" t="s">
        <v>100</v>
      </c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 t="s">
        <v>100</v>
      </c>
      <c r="HV15" s="35"/>
      <c r="HW15" s="35" t="s">
        <v>100</v>
      </c>
      <c r="HX15" s="35"/>
      <c r="HY15" s="35"/>
      <c r="HZ15" s="35"/>
      <c r="IA15" s="35"/>
      <c r="IB15" s="35"/>
      <c r="IC15" s="19"/>
    </row>
    <row r="16" spans="1:237" ht="18" customHeight="1">
      <c r="A16" s="200"/>
      <c r="B16" s="201"/>
      <c r="C16" s="201"/>
      <c r="D16" s="201"/>
      <c r="E16" s="201"/>
      <c r="F16" s="201"/>
      <c r="G16" s="202"/>
      <c r="H16" s="119"/>
      <c r="I16" s="120"/>
      <c r="J16" s="121"/>
      <c r="K16" s="122"/>
      <c r="L16" s="123"/>
      <c r="M16" s="123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36"/>
      <c r="BC16" s="120"/>
      <c r="BD16" s="137"/>
      <c r="BE16" s="122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72"/>
      <c r="CW16" s="120"/>
      <c r="CX16" s="126"/>
      <c r="CY16" s="122"/>
      <c r="CZ16" s="123"/>
      <c r="DA16" s="123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5"/>
      <c r="EP16" s="117" t="s">
        <v>208</v>
      </c>
      <c r="EQ16" s="30" t="s">
        <v>22</v>
      </c>
      <c r="ER16" s="93"/>
      <c r="ES16" s="24">
        <f t="shared" si="8"/>
        <v>28</v>
      </c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11" t="s">
        <v>100</v>
      </c>
      <c r="FE16" s="111" t="s">
        <v>100</v>
      </c>
      <c r="FF16" s="111" t="s">
        <v>100</v>
      </c>
      <c r="FG16" s="111" t="s">
        <v>100</v>
      </c>
      <c r="FH16" s="111" t="s">
        <v>100</v>
      </c>
      <c r="FI16" s="111" t="s">
        <v>100</v>
      </c>
      <c r="FJ16" s="111" t="s">
        <v>100</v>
      </c>
      <c r="FK16" s="111"/>
      <c r="FL16" s="111" t="s">
        <v>100</v>
      </c>
      <c r="FM16" s="111" t="s">
        <v>100</v>
      </c>
      <c r="FN16" s="111" t="s">
        <v>100</v>
      </c>
      <c r="FO16" s="111" t="s">
        <v>100</v>
      </c>
      <c r="FP16" s="111" t="s">
        <v>100</v>
      </c>
      <c r="FQ16" s="111" t="s">
        <v>100</v>
      </c>
      <c r="FR16" s="111" t="s">
        <v>100</v>
      </c>
      <c r="FS16" s="111" t="s">
        <v>100</v>
      </c>
      <c r="FT16" s="111" t="s">
        <v>100</v>
      </c>
      <c r="FU16" s="111" t="s">
        <v>100</v>
      </c>
      <c r="FV16" s="111" t="s">
        <v>100</v>
      </c>
      <c r="FW16" s="111" t="s">
        <v>100</v>
      </c>
      <c r="FX16" s="111"/>
      <c r="FY16" s="111" t="s">
        <v>100</v>
      </c>
      <c r="FZ16" s="111" t="s">
        <v>100</v>
      </c>
      <c r="GA16" s="111" t="s">
        <v>100</v>
      </c>
      <c r="GB16" s="111" t="s">
        <v>100</v>
      </c>
      <c r="GC16" s="111" t="s">
        <v>100</v>
      </c>
      <c r="GD16" s="111" t="s">
        <v>100</v>
      </c>
      <c r="GE16" s="111"/>
      <c r="GF16" s="111" t="s">
        <v>100</v>
      </c>
      <c r="GG16" s="111" t="s">
        <v>100</v>
      </c>
      <c r="GH16" s="111"/>
      <c r="GI16" s="110" t="s">
        <v>100</v>
      </c>
      <c r="GJ16" s="130" t="s">
        <v>233</v>
      </c>
      <c r="GK16" s="30" t="s">
        <v>22</v>
      </c>
      <c r="GL16" s="126"/>
      <c r="GM16" s="24">
        <f t="shared" si="9"/>
        <v>3</v>
      </c>
      <c r="GN16" s="127"/>
      <c r="GO16" s="123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 t="s">
        <v>100</v>
      </c>
      <c r="HV16" s="35"/>
      <c r="HW16" s="35" t="s">
        <v>100</v>
      </c>
      <c r="HX16" s="35"/>
      <c r="HY16" s="35"/>
      <c r="HZ16" s="35"/>
      <c r="IA16" s="35"/>
      <c r="IB16" s="35" t="s">
        <v>100</v>
      </c>
      <c r="IC16" s="19"/>
    </row>
    <row r="17" spans="1:237" ht="18" customHeight="1" thickBot="1">
      <c r="A17" s="191" t="s">
        <v>155</v>
      </c>
      <c r="B17" s="192"/>
      <c r="C17" s="81" t="s">
        <v>156</v>
      </c>
      <c r="D17" s="82">
        <v>1</v>
      </c>
      <c r="E17" s="75" t="s">
        <v>157</v>
      </c>
      <c r="F17" s="75" t="s">
        <v>158</v>
      </c>
      <c r="G17" s="79" t="s">
        <v>159</v>
      </c>
      <c r="H17" s="96"/>
      <c r="I17" s="33"/>
      <c r="J17" s="97"/>
      <c r="K17" s="34"/>
      <c r="L17" s="21"/>
      <c r="M17" s="21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38"/>
      <c r="BC17" s="33"/>
      <c r="BD17" s="139"/>
      <c r="BE17" s="34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73"/>
      <c r="CW17" s="33"/>
      <c r="CX17" s="98"/>
      <c r="CY17" s="34"/>
      <c r="CZ17" s="21"/>
      <c r="DA17" s="21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20"/>
      <c r="EP17" s="117" t="s">
        <v>217</v>
      </c>
      <c r="EQ17" s="30" t="s">
        <v>22</v>
      </c>
      <c r="ER17" s="93"/>
      <c r="ES17" s="24">
        <f t="shared" si="8"/>
        <v>26</v>
      </c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111"/>
      <c r="FE17" s="111"/>
      <c r="FF17" s="111" t="s">
        <v>100</v>
      </c>
      <c r="FG17" s="111" t="s">
        <v>100</v>
      </c>
      <c r="FH17" s="111" t="s">
        <v>100</v>
      </c>
      <c r="FI17" s="111" t="s">
        <v>100</v>
      </c>
      <c r="FJ17" s="111" t="s">
        <v>100</v>
      </c>
      <c r="FK17" s="111" t="s">
        <v>100</v>
      </c>
      <c r="FL17" s="111" t="s">
        <v>100</v>
      </c>
      <c r="FM17" s="111" t="s">
        <v>100</v>
      </c>
      <c r="FN17" s="111" t="s">
        <v>100</v>
      </c>
      <c r="FO17" s="111" t="s">
        <v>100</v>
      </c>
      <c r="FP17" s="111" t="s">
        <v>100</v>
      </c>
      <c r="FQ17" s="111"/>
      <c r="FR17" s="111"/>
      <c r="FS17" s="111" t="s">
        <v>100</v>
      </c>
      <c r="FT17" s="111" t="s">
        <v>100</v>
      </c>
      <c r="FU17" s="111" t="s">
        <v>100</v>
      </c>
      <c r="FV17" s="111" t="s">
        <v>100</v>
      </c>
      <c r="FW17" s="111" t="s">
        <v>100</v>
      </c>
      <c r="FX17" s="111" t="s">
        <v>100</v>
      </c>
      <c r="FY17" s="111"/>
      <c r="FZ17" s="111" t="s">
        <v>100</v>
      </c>
      <c r="GA17" s="111" t="s">
        <v>100</v>
      </c>
      <c r="GB17" s="111" t="s">
        <v>100</v>
      </c>
      <c r="GC17" s="162" t="s">
        <v>100</v>
      </c>
      <c r="GD17" s="162" t="s">
        <v>100</v>
      </c>
      <c r="GE17" s="162"/>
      <c r="GF17" s="162" t="s">
        <v>100</v>
      </c>
      <c r="GG17" s="162" t="s">
        <v>100</v>
      </c>
      <c r="GH17" s="162" t="s">
        <v>100</v>
      </c>
      <c r="GI17" s="110" t="s">
        <v>100</v>
      </c>
      <c r="GJ17" s="154" t="s">
        <v>210</v>
      </c>
      <c r="GK17" s="155" t="s">
        <v>22</v>
      </c>
      <c r="GL17" s="156"/>
      <c r="GM17" s="157">
        <v>1</v>
      </c>
      <c r="GN17" s="158"/>
      <c r="GO17" s="158"/>
      <c r="GP17" s="159"/>
      <c r="GQ17" s="159"/>
      <c r="GR17" s="159"/>
      <c r="GS17" s="159"/>
      <c r="GT17" s="159"/>
      <c r="GU17" s="159"/>
      <c r="GV17" s="159"/>
      <c r="GW17" s="159"/>
      <c r="GX17" s="159"/>
      <c r="GY17" s="160" t="s">
        <v>100</v>
      </c>
      <c r="GZ17" s="160" t="s">
        <v>100</v>
      </c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 t="s">
        <v>100</v>
      </c>
      <c r="HV17" s="159"/>
      <c r="HW17" s="161" t="s">
        <v>100</v>
      </c>
      <c r="HX17" s="161"/>
      <c r="HY17" s="161"/>
      <c r="HZ17" s="161"/>
      <c r="IA17" s="161"/>
      <c r="IB17" s="161"/>
      <c r="IC17" s="19"/>
    </row>
    <row r="18" spans="1:251" ht="18" customHeight="1">
      <c r="A18" s="180" t="s">
        <v>211</v>
      </c>
      <c r="B18" s="181"/>
      <c r="C18" s="74" t="s">
        <v>158</v>
      </c>
      <c r="D18" s="75" t="s">
        <v>213</v>
      </c>
      <c r="E18" s="75"/>
      <c r="F18" s="78"/>
      <c r="G18" s="79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3" t="s">
        <v>17</v>
      </c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215" t="s">
        <v>19</v>
      </c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7"/>
      <c r="EP18" s="216" t="s">
        <v>18</v>
      </c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6"/>
      <c r="FL18" s="216"/>
      <c r="FM18" s="216"/>
      <c r="FN18" s="216"/>
      <c r="FO18" s="216"/>
      <c r="FP18" s="216"/>
      <c r="FQ18" s="216"/>
      <c r="FR18" s="216"/>
      <c r="FS18" s="216"/>
      <c r="FT18" s="216"/>
      <c r="FU18" s="216"/>
      <c r="FV18" s="216"/>
      <c r="FW18" s="216"/>
      <c r="FX18" s="216"/>
      <c r="FY18" s="216"/>
      <c r="FZ18" s="216"/>
      <c r="GA18" s="216"/>
      <c r="GB18" s="216"/>
      <c r="GC18" s="216"/>
      <c r="GD18" s="216"/>
      <c r="GE18" s="216"/>
      <c r="GF18" s="216"/>
      <c r="GG18" s="216"/>
      <c r="GH18" s="216"/>
      <c r="GI18" s="217"/>
      <c r="GJ18" s="13" t="s">
        <v>16</v>
      </c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5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</row>
    <row r="19" spans="1:251" ht="18" customHeight="1">
      <c r="A19" s="180" t="s">
        <v>212</v>
      </c>
      <c r="B19" s="181"/>
      <c r="C19" s="74" t="s">
        <v>158</v>
      </c>
      <c r="D19" s="75" t="s">
        <v>213</v>
      </c>
      <c r="E19" s="78"/>
      <c r="F19" s="78"/>
      <c r="G19" s="79"/>
      <c r="H19" s="16" t="s">
        <v>146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 t="s">
        <v>62</v>
      </c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238" t="s">
        <v>64</v>
      </c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/>
      <c r="EO19" s="240"/>
      <c r="EP19" s="239" t="s">
        <v>203</v>
      </c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39"/>
      <c r="FO19" s="239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39"/>
      <c r="GC19" s="239"/>
      <c r="GD19" s="239"/>
      <c r="GE19" s="239"/>
      <c r="GF19" s="239"/>
      <c r="GG19" s="239"/>
      <c r="GH19" s="239"/>
      <c r="GI19" s="240"/>
      <c r="GJ19" s="238" t="s">
        <v>66</v>
      </c>
      <c r="GK19" s="239"/>
      <c r="GL19" s="239"/>
      <c r="GM19" s="239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39"/>
      <c r="HA19" s="239"/>
      <c r="HB19" s="239"/>
      <c r="HC19" s="239"/>
      <c r="HD19" s="239"/>
      <c r="HE19" s="239"/>
      <c r="HF19" s="239"/>
      <c r="HG19" s="239"/>
      <c r="HH19" s="239"/>
      <c r="HI19" s="239"/>
      <c r="HJ19" s="239"/>
      <c r="HK19" s="239"/>
      <c r="HL19" s="239"/>
      <c r="HM19" s="239"/>
      <c r="HN19" s="239"/>
      <c r="HO19" s="239"/>
      <c r="HP19" s="239"/>
      <c r="HQ19" s="239"/>
      <c r="HR19" s="239"/>
      <c r="HS19" s="239"/>
      <c r="HT19" s="239"/>
      <c r="HU19" s="239"/>
      <c r="HV19" s="239"/>
      <c r="HW19" s="239"/>
      <c r="HX19" s="239"/>
      <c r="HY19" s="239"/>
      <c r="HZ19" s="239"/>
      <c r="IA19" s="239"/>
      <c r="IB19" s="239"/>
      <c r="IC19" s="240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</row>
    <row r="20" spans="1:251" ht="18" customHeight="1">
      <c r="A20" s="180" t="s">
        <v>218</v>
      </c>
      <c r="B20" s="181"/>
      <c r="C20" s="74" t="s">
        <v>157</v>
      </c>
      <c r="D20" s="75" t="s">
        <v>216</v>
      </c>
      <c r="E20" s="78"/>
      <c r="F20" s="78"/>
      <c r="G20" s="76"/>
      <c r="H20" s="40" t="s">
        <v>6</v>
      </c>
      <c r="I20" s="207">
        <f>COUNTIF(I24:I31,"재적")</f>
        <v>5</v>
      </c>
      <c r="J20" s="208"/>
      <c r="K20" s="209"/>
      <c r="L20" s="210" t="s">
        <v>7</v>
      </c>
      <c r="M20" s="210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40" t="s">
        <v>6</v>
      </c>
      <c r="BC20" s="207">
        <f>COUNTIF(BC24:BC31,"재적")</f>
        <v>4</v>
      </c>
      <c r="BD20" s="208"/>
      <c r="BE20" s="209"/>
      <c r="BF20" s="210" t="s">
        <v>7</v>
      </c>
      <c r="BG20" s="210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40" t="s">
        <v>6</v>
      </c>
      <c r="CW20" s="207">
        <f>COUNTIF(CW24:CW31,"재적")</f>
        <v>8</v>
      </c>
      <c r="CX20" s="208"/>
      <c r="CY20" s="209"/>
      <c r="CZ20" s="211" t="s">
        <v>7</v>
      </c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2"/>
      <c r="EP20" s="37" t="s">
        <v>6</v>
      </c>
      <c r="EQ20" s="207">
        <f>COUNTIF(EQ24:EQ31,"재적")</f>
        <v>4</v>
      </c>
      <c r="ER20" s="208"/>
      <c r="ES20" s="209"/>
      <c r="ET20" s="211" t="s">
        <v>7</v>
      </c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  <c r="FL20" s="241"/>
      <c r="FM20" s="241"/>
      <c r="FN20" s="241"/>
      <c r="FO20" s="241"/>
      <c r="FP20" s="241"/>
      <c r="FQ20" s="241"/>
      <c r="FR20" s="241"/>
      <c r="FS20" s="241"/>
      <c r="FT20" s="241"/>
      <c r="FU20" s="241"/>
      <c r="FV20" s="241"/>
      <c r="FW20" s="241"/>
      <c r="FX20" s="241"/>
      <c r="FY20" s="241"/>
      <c r="FZ20" s="241"/>
      <c r="GA20" s="241"/>
      <c r="GB20" s="241"/>
      <c r="GC20" s="241"/>
      <c r="GD20" s="241"/>
      <c r="GE20" s="241"/>
      <c r="GF20" s="241"/>
      <c r="GG20" s="241"/>
      <c r="GH20" s="241"/>
      <c r="GI20" s="242"/>
      <c r="GJ20" s="40" t="s">
        <v>6</v>
      </c>
      <c r="GK20" s="207">
        <f>COUNTIF(GK24:GK31,"재적")</f>
        <v>6</v>
      </c>
      <c r="GL20" s="208"/>
      <c r="GM20" s="209"/>
      <c r="GN20" s="210" t="s">
        <v>7</v>
      </c>
      <c r="GO20" s="210"/>
      <c r="GP20" s="211"/>
      <c r="GQ20" s="211"/>
      <c r="GR20" s="211"/>
      <c r="GS20" s="211"/>
      <c r="GT20" s="211"/>
      <c r="GU20" s="211"/>
      <c r="GV20" s="211"/>
      <c r="GW20" s="211"/>
      <c r="GX20" s="211"/>
      <c r="GY20" s="211"/>
      <c r="GZ20" s="211"/>
      <c r="HA20" s="211"/>
      <c r="HB20" s="211"/>
      <c r="HC20" s="211"/>
      <c r="HD20" s="211"/>
      <c r="HE20" s="211"/>
      <c r="HF20" s="211"/>
      <c r="HG20" s="211"/>
      <c r="HH20" s="211"/>
      <c r="HI20" s="211"/>
      <c r="HJ20" s="211"/>
      <c r="HK20" s="211"/>
      <c r="HL20" s="211"/>
      <c r="HM20" s="211"/>
      <c r="HN20" s="211"/>
      <c r="HO20" s="211"/>
      <c r="HP20" s="211"/>
      <c r="HQ20" s="211"/>
      <c r="HR20" s="211"/>
      <c r="HS20" s="211"/>
      <c r="HT20" s="211"/>
      <c r="HU20" s="211"/>
      <c r="HV20" s="211"/>
      <c r="HW20" s="211"/>
      <c r="HX20" s="211"/>
      <c r="HY20" s="211"/>
      <c r="HZ20" s="211"/>
      <c r="IA20" s="211"/>
      <c r="IB20" s="211"/>
      <c r="IC20" s="2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</row>
    <row r="21" spans="1:251" ht="18" customHeight="1">
      <c r="A21" s="180" t="s">
        <v>219</v>
      </c>
      <c r="B21" s="181"/>
      <c r="C21" s="74" t="s">
        <v>158</v>
      </c>
      <c r="D21" s="75" t="s">
        <v>221</v>
      </c>
      <c r="E21" s="75" t="s">
        <v>227</v>
      </c>
      <c r="F21" s="78"/>
      <c r="G21" s="76"/>
      <c r="H21" s="41" t="s">
        <v>8</v>
      </c>
      <c r="I21" s="106">
        <f>COUNTIF(I24:I31,"신입")</f>
        <v>0</v>
      </c>
      <c r="J21" s="203">
        <v>2662</v>
      </c>
      <c r="K21" s="204"/>
      <c r="L21" s="28">
        <f aca="true" t="shared" si="10" ref="L21:BA21">COUNTIF(L24:L31,"●")</f>
        <v>4</v>
      </c>
      <c r="M21" s="28">
        <f t="shared" si="10"/>
        <v>5</v>
      </c>
      <c r="N21" s="28">
        <f t="shared" si="10"/>
        <v>4</v>
      </c>
      <c r="O21" s="28">
        <f t="shared" si="10"/>
        <v>5</v>
      </c>
      <c r="P21" s="28">
        <f t="shared" si="10"/>
        <v>5</v>
      </c>
      <c r="Q21" s="28">
        <f t="shared" si="10"/>
        <v>4</v>
      </c>
      <c r="R21" s="28">
        <f t="shared" si="10"/>
        <v>5</v>
      </c>
      <c r="S21" s="28">
        <f t="shared" si="10"/>
        <v>5</v>
      </c>
      <c r="T21" s="28">
        <f t="shared" si="10"/>
        <v>5</v>
      </c>
      <c r="U21" s="28">
        <f t="shared" si="10"/>
        <v>5</v>
      </c>
      <c r="V21" s="28">
        <f t="shared" si="10"/>
        <v>5</v>
      </c>
      <c r="W21" s="28">
        <f t="shared" si="10"/>
        <v>4</v>
      </c>
      <c r="X21" s="28">
        <f t="shared" si="10"/>
        <v>5</v>
      </c>
      <c r="Y21" s="28">
        <f t="shared" si="10"/>
        <v>4</v>
      </c>
      <c r="Z21" s="28">
        <f t="shared" si="10"/>
        <v>4</v>
      </c>
      <c r="AA21" s="28">
        <f t="shared" si="10"/>
        <v>4</v>
      </c>
      <c r="AB21" s="28">
        <f t="shared" si="10"/>
        <v>4</v>
      </c>
      <c r="AC21" s="28">
        <f t="shared" si="10"/>
        <v>4</v>
      </c>
      <c r="AD21" s="28">
        <f t="shared" si="10"/>
        <v>4</v>
      </c>
      <c r="AE21" s="28">
        <f t="shared" si="10"/>
        <v>4</v>
      </c>
      <c r="AF21" s="28">
        <f t="shared" si="10"/>
        <v>4</v>
      </c>
      <c r="AG21" s="28">
        <f t="shared" si="10"/>
        <v>4</v>
      </c>
      <c r="AH21" s="28">
        <f t="shared" si="10"/>
        <v>5</v>
      </c>
      <c r="AI21" s="28">
        <f t="shared" si="10"/>
        <v>4</v>
      </c>
      <c r="AJ21" s="28">
        <f t="shared" si="10"/>
        <v>2</v>
      </c>
      <c r="AK21" s="28">
        <f t="shared" si="10"/>
        <v>4</v>
      </c>
      <c r="AL21" s="28">
        <f t="shared" si="10"/>
        <v>3</v>
      </c>
      <c r="AM21" s="28">
        <f t="shared" si="10"/>
        <v>4</v>
      </c>
      <c r="AN21" s="28">
        <f t="shared" si="10"/>
        <v>4</v>
      </c>
      <c r="AO21" s="28">
        <f t="shared" si="10"/>
        <v>3</v>
      </c>
      <c r="AP21" s="28">
        <f t="shared" si="10"/>
        <v>1</v>
      </c>
      <c r="AQ21" s="28">
        <f t="shared" si="10"/>
        <v>3</v>
      </c>
      <c r="AR21" s="28">
        <f t="shared" si="10"/>
        <v>5</v>
      </c>
      <c r="AS21" s="28">
        <f t="shared" si="10"/>
        <v>4</v>
      </c>
      <c r="AT21" s="28">
        <f t="shared" si="10"/>
        <v>3</v>
      </c>
      <c r="AU21" s="28">
        <f>COUNTIF(AU24:AU34,"●")</f>
        <v>3</v>
      </c>
      <c r="AV21" s="28">
        <f>COUNTIF(AV24:AV34,"●")</f>
        <v>3</v>
      </c>
      <c r="AW21" s="28">
        <f>COUNTIF(AW24:AW34,"●")</f>
        <v>2</v>
      </c>
      <c r="AX21" s="28">
        <f>COUNTIF(AX24:AX34,"●")</f>
        <v>4</v>
      </c>
      <c r="AY21" s="28">
        <f>COUNTIF(AY24:AY34,"●")</f>
        <v>2</v>
      </c>
      <c r="AZ21" s="28">
        <f>COUNTIF(AZ24:AZ34,"●")</f>
        <v>3</v>
      </c>
      <c r="BA21" s="128">
        <f t="shared" si="10"/>
        <v>4</v>
      </c>
      <c r="BB21" s="41" t="s">
        <v>8</v>
      </c>
      <c r="BC21" s="106">
        <f>COUNTIF(BC24:BC31,"신입")</f>
        <v>0</v>
      </c>
      <c r="BD21" s="203">
        <v>5436</v>
      </c>
      <c r="BE21" s="204"/>
      <c r="BF21" s="28">
        <f aca="true" t="shared" si="11" ref="BF21:CU21">COUNTIF(BF24:BF31,"●")</f>
        <v>3</v>
      </c>
      <c r="BG21" s="28">
        <f t="shared" si="11"/>
        <v>2</v>
      </c>
      <c r="BH21" s="28">
        <f t="shared" si="11"/>
        <v>3</v>
      </c>
      <c r="BI21" s="28">
        <f t="shared" si="11"/>
        <v>0</v>
      </c>
      <c r="BJ21" s="28">
        <f t="shared" si="11"/>
        <v>3</v>
      </c>
      <c r="BK21" s="28">
        <f t="shared" si="11"/>
        <v>2</v>
      </c>
      <c r="BL21" s="28">
        <f t="shared" si="11"/>
        <v>4</v>
      </c>
      <c r="BM21" s="28">
        <f t="shared" si="11"/>
        <v>3</v>
      </c>
      <c r="BN21" s="28">
        <f t="shared" si="11"/>
        <v>2</v>
      </c>
      <c r="BO21" s="28">
        <f t="shared" si="11"/>
        <v>1</v>
      </c>
      <c r="BP21" s="28">
        <f t="shared" si="11"/>
        <v>3</v>
      </c>
      <c r="BQ21" s="28">
        <f t="shared" si="11"/>
        <v>3</v>
      </c>
      <c r="BR21" s="28">
        <f t="shared" si="11"/>
        <v>3</v>
      </c>
      <c r="BS21" s="28">
        <f t="shared" si="11"/>
        <v>2</v>
      </c>
      <c r="BT21" s="28">
        <f t="shared" si="11"/>
        <v>2</v>
      </c>
      <c r="BU21" s="28">
        <f t="shared" si="11"/>
        <v>3</v>
      </c>
      <c r="BV21" s="28">
        <f t="shared" si="11"/>
        <v>3</v>
      </c>
      <c r="BW21" s="28">
        <f t="shared" si="11"/>
        <v>3</v>
      </c>
      <c r="BX21" s="28">
        <f t="shared" si="11"/>
        <v>3</v>
      </c>
      <c r="BY21" s="28">
        <f t="shared" si="11"/>
        <v>2</v>
      </c>
      <c r="BZ21" s="28">
        <f t="shared" si="11"/>
        <v>3</v>
      </c>
      <c r="CA21" s="28">
        <f t="shared" si="11"/>
        <v>2</v>
      </c>
      <c r="CB21" s="28">
        <f t="shared" si="11"/>
        <v>2</v>
      </c>
      <c r="CC21" s="28">
        <f t="shared" si="11"/>
        <v>3</v>
      </c>
      <c r="CD21" s="28">
        <f t="shared" si="11"/>
        <v>1</v>
      </c>
      <c r="CE21" s="28">
        <f t="shared" si="11"/>
        <v>4</v>
      </c>
      <c r="CF21" s="28">
        <f t="shared" si="11"/>
        <v>2</v>
      </c>
      <c r="CG21" s="28">
        <f t="shared" si="11"/>
        <v>2</v>
      </c>
      <c r="CH21" s="28">
        <f t="shared" si="11"/>
        <v>3</v>
      </c>
      <c r="CI21" s="28">
        <f t="shared" si="11"/>
        <v>3</v>
      </c>
      <c r="CJ21" s="28">
        <f t="shared" si="11"/>
        <v>3</v>
      </c>
      <c r="CK21" s="28">
        <f t="shared" si="11"/>
        <v>2</v>
      </c>
      <c r="CL21" s="28">
        <f t="shared" si="11"/>
        <v>2</v>
      </c>
      <c r="CM21" s="28">
        <f t="shared" si="11"/>
        <v>2</v>
      </c>
      <c r="CN21" s="28">
        <f t="shared" si="11"/>
        <v>2</v>
      </c>
      <c r="CO21" s="28">
        <f>COUNTIF(CO24:CO34,"●")</f>
        <v>3</v>
      </c>
      <c r="CP21" s="28">
        <f>COUNTIF(CP24:CP34,"●")</f>
        <v>2</v>
      </c>
      <c r="CQ21" s="28">
        <f>COUNTIF(CQ24:CQ34,"●")</f>
        <v>0</v>
      </c>
      <c r="CR21" s="129">
        <f t="shared" si="11"/>
        <v>2</v>
      </c>
      <c r="CS21" s="129">
        <f t="shared" si="11"/>
        <v>3</v>
      </c>
      <c r="CT21" s="129">
        <f t="shared" si="11"/>
        <v>3</v>
      </c>
      <c r="CU21" s="129">
        <f t="shared" si="11"/>
        <v>2</v>
      </c>
      <c r="CV21" s="41" t="s">
        <v>8</v>
      </c>
      <c r="CW21" s="118"/>
      <c r="CX21" s="203">
        <v>1844</v>
      </c>
      <c r="CY21" s="204"/>
      <c r="CZ21" s="28">
        <f aca="true" t="shared" si="12" ref="CZ21:EO21">COUNTIF(CZ24:CZ31,"●")</f>
        <v>4</v>
      </c>
      <c r="DA21" s="28">
        <f t="shared" si="12"/>
        <v>5</v>
      </c>
      <c r="DB21" s="28">
        <f t="shared" si="12"/>
        <v>5</v>
      </c>
      <c r="DC21" s="28">
        <f t="shared" si="12"/>
        <v>2</v>
      </c>
      <c r="DD21" s="28">
        <f t="shared" si="12"/>
        <v>4</v>
      </c>
      <c r="DE21" s="28">
        <f t="shared" si="12"/>
        <v>5</v>
      </c>
      <c r="DF21" s="28">
        <f t="shared" si="12"/>
        <v>5</v>
      </c>
      <c r="DG21" s="28">
        <f t="shared" si="12"/>
        <v>5</v>
      </c>
      <c r="DH21" s="28">
        <f t="shared" si="12"/>
        <v>4</v>
      </c>
      <c r="DI21" s="28">
        <f t="shared" si="12"/>
        <v>5</v>
      </c>
      <c r="DJ21" s="28">
        <f t="shared" si="12"/>
        <v>4</v>
      </c>
      <c r="DK21" s="28">
        <f t="shared" si="12"/>
        <v>4</v>
      </c>
      <c r="DL21" s="28">
        <f t="shared" si="12"/>
        <v>5</v>
      </c>
      <c r="DM21" s="28">
        <f t="shared" si="12"/>
        <v>4</v>
      </c>
      <c r="DN21" s="28">
        <f t="shared" si="12"/>
        <v>5</v>
      </c>
      <c r="DO21" s="28">
        <f t="shared" si="12"/>
        <v>5</v>
      </c>
      <c r="DP21" s="28">
        <f t="shared" si="12"/>
        <v>4</v>
      </c>
      <c r="DQ21" s="28">
        <f t="shared" si="12"/>
        <v>4</v>
      </c>
      <c r="DR21" s="28">
        <f t="shared" si="12"/>
        <v>3</v>
      </c>
      <c r="DS21" s="28">
        <f t="shared" si="12"/>
        <v>4</v>
      </c>
      <c r="DT21" s="28">
        <f t="shared" si="12"/>
        <v>5</v>
      </c>
      <c r="DU21" s="28">
        <f t="shared" si="12"/>
        <v>4</v>
      </c>
      <c r="DV21" s="28">
        <f t="shared" si="12"/>
        <v>5</v>
      </c>
      <c r="DW21" s="28">
        <f t="shared" si="12"/>
        <v>4</v>
      </c>
      <c r="DX21" s="28">
        <f t="shared" si="12"/>
        <v>3</v>
      </c>
      <c r="DY21" s="28">
        <f t="shared" si="12"/>
        <v>4</v>
      </c>
      <c r="DZ21" s="28">
        <f t="shared" si="12"/>
        <v>4</v>
      </c>
      <c r="EA21" s="28">
        <f t="shared" si="12"/>
        <v>4</v>
      </c>
      <c r="EB21" s="28">
        <f t="shared" si="12"/>
        <v>4</v>
      </c>
      <c r="EC21" s="28">
        <f t="shared" si="12"/>
        <v>4</v>
      </c>
      <c r="ED21" s="28">
        <f t="shared" si="12"/>
        <v>4</v>
      </c>
      <c r="EE21" s="28">
        <f t="shared" si="12"/>
        <v>4</v>
      </c>
      <c r="EF21" s="28">
        <f t="shared" si="12"/>
        <v>3</v>
      </c>
      <c r="EG21" s="28">
        <f t="shared" si="12"/>
        <v>4</v>
      </c>
      <c r="EH21" s="28">
        <f t="shared" si="12"/>
        <v>4</v>
      </c>
      <c r="EI21" s="28">
        <f>COUNTIF(EI24:EI34,"●")</f>
        <v>4</v>
      </c>
      <c r="EJ21" s="28">
        <f>COUNTIF(EJ24:EJ34,"●")</f>
        <v>4</v>
      </c>
      <c r="EK21" s="129"/>
      <c r="EL21" s="128">
        <f t="shared" si="12"/>
        <v>4</v>
      </c>
      <c r="EM21" s="128">
        <f t="shared" si="12"/>
        <v>4</v>
      </c>
      <c r="EN21" s="128">
        <f t="shared" si="12"/>
        <v>4</v>
      </c>
      <c r="EO21" s="128">
        <f t="shared" si="12"/>
        <v>3</v>
      </c>
      <c r="EP21" s="38" t="s">
        <v>8</v>
      </c>
      <c r="EQ21" s="106">
        <v>1</v>
      </c>
      <c r="ER21" s="203">
        <v>965</v>
      </c>
      <c r="ES21" s="204"/>
      <c r="ET21" s="28">
        <f aca="true" t="shared" si="13" ref="ET21:FO21">COUNTIF(ET24:ET31,"●")</f>
        <v>0</v>
      </c>
      <c r="EU21" s="28">
        <f t="shared" si="13"/>
        <v>3</v>
      </c>
      <c r="EV21" s="28">
        <f t="shared" si="13"/>
        <v>0</v>
      </c>
      <c r="EW21" s="28">
        <f t="shared" si="13"/>
        <v>0</v>
      </c>
      <c r="EX21" s="28">
        <f t="shared" si="13"/>
        <v>0</v>
      </c>
      <c r="EY21" s="28">
        <f t="shared" si="13"/>
        <v>3</v>
      </c>
      <c r="EZ21" s="28">
        <f t="shared" si="13"/>
        <v>3</v>
      </c>
      <c r="FA21" s="28">
        <f t="shared" si="13"/>
        <v>3</v>
      </c>
      <c r="FB21" s="28">
        <f t="shared" si="13"/>
        <v>3</v>
      </c>
      <c r="FC21" s="28">
        <f t="shared" si="13"/>
        <v>2</v>
      </c>
      <c r="FD21" s="28">
        <f t="shared" si="13"/>
        <v>3</v>
      </c>
      <c r="FE21" s="28">
        <f t="shared" si="13"/>
        <v>4</v>
      </c>
      <c r="FF21" s="28">
        <f t="shared" si="13"/>
        <v>0</v>
      </c>
      <c r="FG21" s="28">
        <f t="shared" si="13"/>
        <v>3</v>
      </c>
      <c r="FH21" s="28">
        <f t="shared" si="13"/>
        <v>3</v>
      </c>
      <c r="FI21" s="28">
        <f t="shared" si="13"/>
        <v>3</v>
      </c>
      <c r="FJ21" s="28">
        <f t="shared" si="13"/>
        <v>0</v>
      </c>
      <c r="FK21" s="28">
        <f t="shared" si="13"/>
        <v>0</v>
      </c>
      <c r="FL21" s="28">
        <f t="shared" si="13"/>
        <v>0</v>
      </c>
      <c r="FM21" s="28">
        <f t="shared" si="13"/>
        <v>3</v>
      </c>
      <c r="FN21" s="28">
        <f t="shared" si="13"/>
        <v>3</v>
      </c>
      <c r="FO21" s="28">
        <f t="shared" si="13"/>
        <v>3</v>
      </c>
      <c r="FP21" s="28">
        <f aca="true" t="shared" si="14" ref="FP21:GI21">COUNTIF(FP24:FP31,"●")</f>
        <v>0</v>
      </c>
      <c r="FQ21" s="28">
        <f t="shared" si="14"/>
        <v>3</v>
      </c>
      <c r="FR21" s="28">
        <f t="shared" si="14"/>
        <v>3</v>
      </c>
      <c r="FS21" s="28">
        <f t="shared" si="14"/>
        <v>0</v>
      </c>
      <c r="FT21" s="28">
        <f t="shared" si="14"/>
        <v>0</v>
      </c>
      <c r="FU21" s="28">
        <f t="shared" si="14"/>
        <v>0</v>
      </c>
      <c r="FV21" s="28">
        <f t="shared" si="14"/>
        <v>3</v>
      </c>
      <c r="FW21" s="28">
        <f t="shared" si="14"/>
        <v>3</v>
      </c>
      <c r="FX21" s="28">
        <f t="shared" si="14"/>
        <v>0</v>
      </c>
      <c r="FY21" s="28">
        <f t="shared" si="14"/>
        <v>2</v>
      </c>
      <c r="FZ21" s="28">
        <f t="shared" si="14"/>
        <v>3</v>
      </c>
      <c r="GA21" s="28">
        <f t="shared" si="14"/>
        <v>2</v>
      </c>
      <c r="GB21" s="28">
        <f t="shared" si="14"/>
        <v>3</v>
      </c>
      <c r="GC21" s="28">
        <f>COUNTIF(GC24:GC34,"●")</f>
        <v>0</v>
      </c>
      <c r="GD21" s="28">
        <f>COUNTIF(GD24:GD34,"●")</f>
        <v>0</v>
      </c>
      <c r="GE21" s="129"/>
      <c r="GF21" s="129"/>
      <c r="GG21" s="129"/>
      <c r="GH21" s="128">
        <f>COUNTIF(GH24:GH31,"●")</f>
        <v>3</v>
      </c>
      <c r="GI21" s="128">
        <f t="shared" si="14"/>
        <v>3</v>
      </c>
      <c r="GJ21" s="41" t="s">
        <v>8</v>
      </c>
      <c r="GK21" s="106"/>
      <c r="GL21" s="203">
        <v>1521</v>
      </c>
      <c r="GM21" s="204"/>
      <c r="GN21" s="28">
        <f aca="true" t="shared" si="15" ref="GN21:HV21">COUNTIF(GN24:GN31,"●")</f>
        <v>5</v>
      </c>
      <c r="GO21" s="28">
        <f t="shared" si="15"/>
        <v>4</v>
      </c>
      <c r="GP21" s="28">
        <f t="shared" si="15"/>
        <v>4</v>
      </c>
      <c r="GQ21" s="28">
        <f t="shared" si="15"/>
        <v>2</v>
      </c>
      <c r="GR21" s="28">
        <f t="shared" si="15"/>
        <v>5</v>
      </c>
      <c r="GS21" s="28">
        <f t="shared" si="15"/>
        <v>4</v>
      </c>
      <c r="GT21" s="28">
        <f t="shared" si="15"/>
        <v>5</v>
      </c>
      <c r="GU21" s="28">
        <f t="shared" si="15"/>
        <v>4</v>
      </c>
      <c r="GV21" s="28">
        <f t="shared" si="15"/>
        <v>5</v>
      </c>
      <c r="GW21" s="28">
        <f t="shared" si="15"/>
        <v>5</v>
      </c>
      <c r="GX21" s="28">
        <f t="shared" si="15"/>
        <v>5</v>
      </c>
      <c r="GY21" s="28">
        <f t="shared" si="15"/>
        <v>5</v>
      </c>
      <c r="GZ21" s="28">
        <f t="shared" si="15"/>
        <v>5</v>
      </c>
      <c r="HA21" s="28">
        <f t="shared" si="15"/>
        <v>5</v>
      </c>
      <c r="HB21" s="28">
        <f t="shared" si="15"/>
        <v>5</v>
      </c>
      <c r="HC21" s="28">
        <f t="shared" si="15"/>
        <v>4</v>
      </c>
      <c r="HD21" s="28">
        <f t="shared" si="15"/>
        <v>2</v>
      </c>
      <c r="HE21" s="28">
        <f t="shared" si="15"/>
        <v>5</v>
      </c>
      <c r="HF21" s="28">
        <f t="shared" si="15"/>
        <v>3</v>
      </c>
      <c r="HG21" s="28">
        <f t="shared" si="15"/>
        <v>5</v>
      </c>
      <c r="HH21" s="28">
        <f t="shared" si="15"/>
        <v>4</v>
      </c>
      <c r="HI21" s="28">
        <f t="shared" si="15"/>
        <v>4</v>
      </c>
      <c r="HJ21" s="28">
        <f t="shared" si="15"/>
        <v>4</v>
      </c>
      <c r="HK21" s="28">
        <f t="shared" si="15"/>
        <v>4</v>
      </c>
      <c r="HL21" s="28">
        <f t="shared" si="15"/>
        <v>3</v>
      </c>
      <c r="HM21" s="28">
        <f t="shared" si="15"/>
        <v>5</v>
      </c>
      <c r="HN21" s="28">
        <f t="shared" si="15"/>
        <v>4</v>
      </c>
      <c r="HO21" s="28">
        <f t="shared" si="15"/>
        <v>1</v>
      </c>
      <c r="HP21" s="28">
        <f t="shared" si="15"/>
        <v>2</v>
      </c>
      <c r="HQ21" s="28">
        <f t="shared" si="15"/>
        <v>3</v>
      </c>
      <c r="HR21" s="28">
        <f t="shared" si="15"/>
        <v>3</v>
      </c>
      <c r="HS21" s="28">
        <f t="shared" si="15"/>
        <v>4</v>
      </c>
      <c r="HT21" s="28">
        <f t="shared" si="15"/>
        <v>2</v>
      </c>
      <c r="HU21" s="28">
        <f t="shared" si="15"/>
        <v>4</v>
      </c>
      <c r="HV21" s="28">
        <f t="shared" si="15"/>
        <v>3</v>
      </c>
      <c r="HW21" s="28">
        <f>COUNTIF(HW24:HW34,"●")</f>
        <v>4</v>
      </c>
      <c r="HX21" s="28">
        <f>COUNTIF(HX24:HX34,"●")</f>
        <v>4</v>
      </c>
      <c r="HY21" s="128">
        <f>COUNTIF(HY24:HY31,"●")</f>
        <v>0</v>
      </c>
      <c r="HZ21" s="128">
        <f>COUNTIF(HZ24:HZ31,"●")</f>
        <v>3</v>
      </c>
      <c r="IA21" s="128">
        <f>COUNTIF(IA24:IA31,"●")</f>
        <v>2</v>
      </c>
      <c r="IB21" s="128">
        <f>COUNTIF(IB24:IB31,"●")</f>
        <v>3</v>
      </c>
      <c r="IC21" s="128">
        <f>COUNTIF(IC24:IC31,"●")</f>
        <v>4</v>
      </c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</row>
    <row r="22" spans="1:251" ht="18" customHeight="1">
      <c r="A22" s="180" t="s">
        <v>220</v>
      </c>
      <c r="B22" s="181"/>
      <c r="C22" s="74" t="s">
        <v>157</v>
      </c>
      <c r="D22" s="75" t="s">
        <v>221</v>
      </c>
      <c r="E22" s="75" t="s">
        <v>224</v>
      </c>
      <c r="F22" s="78"/>
      <c r="G22" s="76"/>
      <c r="H22" s="42" t="s">
        <v>9</v>
      </c>
      <c r="I22" s="105">
        <f>COUNTIF(I24:I31,"등반")</f>
        <v>0</v>
      </c>
      <c r="J22" s="205"/>
      <c r="K22" s="206"/>
      <c r="L22" s="231">
        <f>BA21*10+I21*10+I22*20+(J24+J25+J26+J27+J28+J29+J30+J31)</f>
        <v>40</v>
      </c>
      <c r="M22" s="231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42" t="s">
        <v>9</v>
      </c>
      <c r="BC22" s="105">
        <f>COUNTIF(BC24:BC31,"등반")</f>
        <v>0</v>
      </c>
      <c r="BD22" s="205"/>
      <c r="BE22" s="206"/>
      <c r="BF22" s="231">
        <f>CU21*10+BC21*10+BC22*20+(BD24+BD25+BD26+BD27+BD28+BD29+BD30+BD31)</f>
        <v>20</v>
      </c>
      <c r="BG22" s="231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42" t="s">
        <v>9</v>
      </c>
      <c r="CW22" s="107"/>
      <c r="CX22" s="205"/>
      <c r="CY22" s="206"/>
      <c r="CZ22" s="231">
        <f>EO21*10+CW21*10+CW22*20+(CX24+CX25+CX26+CX27+CX28+CX29+CX30+CX31)</f>
        <v>30</v>
      </c>
      <c r="DA22" s="231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3"/>
      <c r="EP22" s="39" t="s">
        <v>9</v>
      </c>
      <c r="EQ22" s="105"/>
      <c r="ER22" s="205"/>
      <c r="ES22" s="206"/>
      <c r="ET22" s="231">
        <f>GI21*10+EQ21*10+EQ22*20+(ER24+ER25+ER26+ER27+ER28+ER29+ER30+ER31)</f>
        <v>40</v>
      </c>
      <c r="EU22" s="231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  <c r="FF22" s="232"/>
      <c r="FG22" s="232"/>
      <c r="FH22" s="232"/>
      <c r="FI22" s="232"/>
      <c r="FJ22" s="232"/>
      <c r="FK22" s="232"/>
      <c r="FL22" s="232"/>
      <c r="FM22" s="232"/>
      <c r="FN22" s="232"/>
      <c r="FO22" s="232"/>
      <c r="FP22" s="232"/>
      <c r="FQ22" s="232"/>
      <c r="FR22" s="232"/>
      <c r="FS22" s="232"/>
      <c r="FT22" s="232"/>
      <c r="FU22" s="232"/>
      <c r="FV22" s="232"/>
      <c r="FW22" s="232"/>
      <c r="FX22" s="232"/>
      <c r="FY22" s="232"/>
      <c r="FZ22" s="232"/>
      <c r="GA22" s="232"/>
      <c r="GB22" s="232"/>
      <c r="GC22" s="232"/>
      <c r="GD22" s="232"/>
      <c r="GE22" s="232"/>
      <c r="GF22" s="232"/>
      <c r="GG22" s="232"/>
      <c r="GH22" s="232"/>
      <c r="GI22" s="233"/>
      <c r="GJ22" s="42" t="s">
        <v>9</v>
      </c>
      <c r="GK22" s="105">
        <f>COUNTIF(CW31:CW31,"등반")</f>
        <v>0</v>
      </c>
      <c r="GL22" s="205"/>
      <c r="GM22" s="206"/>
      <c r="GN22" s="231">
        <f>IC21*10+GK21*10+GK22*20+(GL24+GL25+GL26+GL27+GL28+GL29+GL30+GL31)</f>
        <v>40</v>
      </c>
      <c r="GO22" s="231"/>
      <c r="GP22" s="232"/>
      <c r="GQ22" s="232"/>
      <c r="GR22" s="232"/>
      <c r="GS22" s="232"/>
      <c r="GT22" s="232"/>
      <c r="GU22" s="232"/>
      <c r="GV22" s="232"/>
      <c r="GW22" s="232"/>
      <c r="GX22" s="232"/>
      <c r="GY22" s="232"/>
      <c r="GZ22" s="232"/>
      <c r="HA22" s="232"/>
      <c r="HB22" s="232"/>
      <c r="HC22" s="232"/>
      <c r="HD22" s="232"/>
      <c r="HE22" s="232"/>
      <c r="HF22" s="232"/>
      <c r="HG22" s="232"/>
      <c r="HH22" s="232"/>
      <c r="HI22" s="232"/>
      <c r="HJ22" s="232"/>
      <c r="HK22" s="232"/>
      <c r="HL22" s="232"/>
      <c r="HM22" s="232"/>
      <c r="HN22" s="232"/>
      <c r="HO22" s="232"/>
      <c r="HP22" s="232"/>
      <c r="HQ22" s="232"/>
      <c r="HR22" s="232"/>
      <c r="HS22" s="232"/>
      <c r="HT22" s="232"/>
      <c r="HU22" s="232"/>
      <c r="HV22" s="232"/>
      <c r="HW22" s="232"/>
      <c r="HX22" s="232"/>
      <c r="HY22" s="232"/>
      <c r="HZ22" s="232"/>
      <c r="IA22" s="232"/>
      <c r="IB22" s="232"/>
      <c r="IC22" s="233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</row>
    <row r="23" spans="1:251" ht="18" customHeight="1">
      <c r="A23" s="180" t="s">
        <v>225</v>
      </c>
      <c r="B23" s="181"/>
      <c r="C23" s="74" t="s">
        <v>157</v>
      </c>
      <c r="D23" s="75" t="s">
        <v>224</v>
      </c>
      <c r="E23" s="75"/>
      <c r="F23" s="175"/>
      <c r="G23" s="276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13">
        <v>3</v>
      </c>
      <c r="O23" s="113">
        <v>4</v>
      </c>
      <c r="P23" s="113">
        <v>5</v>
      </c>
      <c r="Q23" s="113">
        <v>6</v>
      </c>
      <c r="R23" s="113">
        <v>7</v>
      </c>
      <c r="S23" s="113">
        <v>8</v>
      </c>
      <c r="T23" s="113">
        <v>9</v>
      </c>
      <c r="U23" s="113">
        <v>10</v>
      </c>
      <c r="V23" s="113">
        <v>11</v>
      </c>
      <c r="W23" s="113">
        <v>12</v>
      </c>
      <c r="X23" s="113">
        <v>13</v>
      </c>
      <c r="Y23" s="113">
        <v>14</v>
      </c>
      <c r="Z23" s="113">
        <v>15</v>
      </c>
      <c r="AA23" s="113">
        <v>16</v>
      </c>
      <c r="AB23" s="113">
        <v>17</v>
      </c>
      <c r="AC23" s="113">
        <v>18</v>
      </c>
      <c r="AD23" s="113">
        <v>19</v>
      </c>
      <c r="AE23" s="113">
        <v>20</v>
      </c>
      <c r="AF23" s="113">
        <v>21</v>
      </c>
      <c r="AG23" s="113">
        <v>22</v>
      </c>
      <c r="AH23" s="113">
        <v>23</v>
      </c>
      <c r="AI23" s="113">
        <v>24</v>
      </c>
      <c r="AJ23" s="113">
        <v>25</v>
      </c>
      <c r="AK23" s="113">
        <v>26</v>
      </c>
      <c r="AL23" s="113">
        <v>27</v>
      </c>
      <c r="AM23" s="113">
        <v>28</v>
      </c>
      <c r="AN23" s="113">
        <v>29</v>
      </c>
      <c r="AO23" s="113">
        <v>30</v>
      </c>
      <c r="AP23" s="113">
        <v>31</v>
      </c>
      <c r="AQ23" s="113">
        <v>32</v>
      </c>
      <c r="AR23" s="113">
        <v>33</v>
      </c>
      <c r="AS23" s="113">
        <v>36</v>
      </c>
      <c r="AT23" s="113">
        <v>37</v>
      </c>
      <c r="AU23" s="113">
        <v>38</v>
      </c>
      <c r="AV23" s="113">
        <v>39</v>
      </c>
      <c r="AW23" s="113">
        <v>40</v>
      </c>
      <c r="AX23" s="113">
        <v>41</v>
      </c>
      <c r="AY23" s="113">
        <v>42</v>
      </c>
      <c r="AZ23" s="113">
        <v>43</v>
      </c>
      <c r="BA23" s="113">
        <v>44</v>
      </c>
      <c r="BB23" s="41" t="s">
        <v>10</v>
      </c>
      <c r="BC23" s="4" t="s">
        <v>11</v>
      </c>
      <c r="BD23" s="4" t="s">
        <v>56</v>
      </c>
      <c r="BE23" s="4" t="s">
        <v>12</v>
      </c>
      <c r="BF23" s="24">
        <v>1</v>
      </c>
      <c r="BG23" s="24">
        <v>2</v>
      </c>
      <c r="BH23" s="113">
        <v>3</v>
      </c>
      <c r="BI23" s="113">
        <v>4</v>
      </c>
      <c r="BJ23" s="113">
        <v>5</v>
      </c>
      <c r="BK23" s="113">
        <v>6</v>
      </c>
      <c r="BL23" s="113">
        <v>7</v>
      </c>
      <c r="BM23" s="113">
        <v>8</v>
      </c>
      <c r="BN23" s="113">
        <v>9</v>
      </c>
      <c r="BO23" s="113">
        <v>10</v>
      </c>
      <c r="BP23" s="113">
        <v>11</v>
      </c>
      <c r="BQ23" s="113">
        <v>12</v>
      </c>
      <c r="BR23" s="113">
        <v>13</v>
      </c>
      <c r="BS23" s="113">
        <v>14</v>
      </c>
      <c r="BT23" s="113">
        <v>15</v>
      </c>
      <c r="BU23" s="113">
        <v>16</v>
      </c>
      <c r="BV23" s="113">
        <v>17</v>
      </c>
      <c r="BW23" s="113">
        <v>18</v>
      </c>
      <c r="BX23" s="113">
        <v>19</v>
      </c>
      <c r="BY23" s="113">
        <v>20</v>
      </c>
      <c r="BZ23" s="113">
        <v>21</v>
      </c>
      <c r="CA23" s="113">
        <v>22</v>
      </c>
      <c r="CB23" s="113">
        <v>23</v>
      </c>
      <c r="CC23" s="113">
        <v>24</v>
      </c>
      <c r="CD23" s="113">
        <v>25</v>
      </c>
      <c r="CE23" s="113">
        <v>26</v>
      </c>
      <c r="CF23" s="113">
        <v>27</v>
      </c>
      <c r="CG23" s="113">
        <v>28</v>
      </c>
      <c r="CH23" s="113">
        <v>29</v>
      </c>
      <c r="CI23" s="113">
        <v>30</v>
      </c>
      <c r="CJ23" s="113">
        <v>31</v>
      </c>
      <c r="CK23" s="113">
        <v>32</v>
      </c>
      <c r="CL23" s="113">
        <v>33</v>
      </c>
      <c r="CM23" s="113">
        <v>36</v>
      </c>
      <c r="CN23" s="113">
        <v>37</v>
      </c>
      <c r="CO23" s="113">
        <v>38</v>
      </c>
      <c r="CP23" s="113">
        <v>39</v>
      </c>
      <c r="CQ23" s="113">
        <v>40</v>
      </c>
      <c r="CR23" s="113">
        <v>41</v>
      </c>
      <c r="CS23" s="113">
        <v>42</v>
      </c>
      <c r="CT23" s="113">
        <v>43</v>
      </c>
      <c r="CU23" s="113">
        <v>44</v>
      </c>
      <c r="CV23" s="41" t="s">
        <v>10</v>
      </c>
      <c r="CW23" s="4" t="s">
        <v>11</v>
      </c>
      <c r="CX23" s="4" t="s">
        <v>56</v>
      </c>
      <c r="CY23" s="4" t="s">
        <v>12</v>
      </c>
      <c r="CZ23" s="24">
        <v>1</v>
      </c>
      <c r="DA23" s="24">
        <v>2</v>
      </c>
      <c r="DB23" s="113">
        <v>3</v>
      </c>
      <c r="DC23" s="113">
        <v>4</v>
      </c>
      <c r="DD23" s="113">
        <v>5</v>
      </c>
      <c r="DE23" s="113">
        <v>6</v>
      </c>
      <c r="DF23" s="113">
        <v>7</v>
      </c>
      <c r="DG23" s="113">
        <v>8</v>
      </c>
      <c r="DH23" s="113">
        <v>9</v>
      </c>
      <c r="DI23" s="113">
        <v>10</v>
      </c>
      <c r="DJ23" s="113">
        <v>11</v>
      </c>
      <c r="DK23" s="113">
        <v>12</v>
      </c>
      <c r="DL23" s="113">
        <v>13</v>
      </c>
      <c r="DM23" s="113">
        <v>14</v>
      </c>
      <c r="DN23" s="113">
        <v>15</v>
      </c>
      <c r="DO23" s="113">
        <v>16</v>
      </c>
      <c r="DP23" s="113">
        <v>17</v>
      </c>
      <c r="DQ23" s="113">
        <v>18</v>
      </c>
      <c r="DR23" s="113">
        <v>19</v>
      </c>
      <c r="DS23" s="113">
        <v>20</v>
      </c>
      <c r="DT23" s="113">
        <v>21</v>
      </c>
      <c r="DU23" s="113">
        <v>22</v>
      </c>
      <c r="DV23" s="113">
        <v>23</v>
      </c>
      <c r="DW23" s="113">
        <v>24</v>
      </c>
      <c r="DX23" s="113">
        <v>25</v>
      </c>
      <c r="DY23" s="113">
        <v>26</v>
      </c>
      <c r="DZ23" s="113">
        <v>27</v>
      </c>
      <c r="EA23" s="113">
        <v>28</v>
      </c>
      <c r="EB23" s="113">
        <v>29</v>
      </c>
      <c r="EC23" s="113">
        <v>30</v>
      </c>
      <c r="ED23" s="113">
        <v>31</v>
      </c>
      <c r="EE23" s="113">
        <v>32</v>
      </c>
      <c r="EF23" s="113">
        <v>33</v>
      </c>
      <c r="EG23" s="113">
        <v>36</v>
      </c>
      <c r="EH23" s="113">
        <v>37</v>
      </c>
      <c r="EI23" s="113">
        <v>38</v>
      </c>
      <c r="EJ23" s="113">
        <v>39</v>
      </c>
      <c r="EK23" s="113">
        <v>40</v>
      </c>
      <c r="EL23" s="113">
        <v>41</v>
      </c>
      <c r="EM23" s="113">
        <v>42</v>
      </c>
      <c r="EN23" s="113">
        <v>43</v>
      </c>
      <c r="EO23" s="113">
        <v>44</v>
      </c>
      <c r="EP23" s="38" t="s">
        <v>10</v>
      </c>
      <c r="EQ23" s="4" t="s">
        <v>11</v>
      </c>
      <c r="ER23" s="4" t="s">
        <v>56</v>
      </c>
      <c r="ES23" s="4" t="s">
        <v>12</v>
      </c>
      <c r="ET23" s="24">
        <v>1</v>
      </c>
      <c r="EU23" s="24">
        <v>2</v>
      </c>
      <c r="EV23" s="113">
        <v>3</v>
      </c>
      <c r="EW23" s="113">
        <v>4</v>
      </c>
      <c r="EX23" s="113">
        <v>5</v>
      </c>
      <c r="EY23" s="113">
        <v>6</v>
      </c>
      <c r="EZ23" s="113">
        <v>7</v>
      </c>
      <c r="FA23" s="113">
        <v>8</v>
      </c>
      <c r="FB23" s="113">
        <v>9</v>
      </c>
      <c r="FC23" s="113">
        <v>10</v>
      </c>
      <c r="FD23" s="113">
        <v>11</v>
      </c>
      <c r="FE23" s="113">
        <v>12</v>
      </c>
      <c r="FF23" s="113">
        <v>13</v>
      </c>
      <c r="FG23" s="113">
        <v>14</v>
      </c>
      <c r="FH23" s="113">
        <v>15</v>
      </c>
      <c r="FI23" s="113">
        <v>16</v>
      </c>
      <c r="FJ23" s="113">
        <v>17</v>
      </c>
      <c r="FK23" s="113">
        <v>18</v>
      </c>
      <c r="FL23" s="113">
        <v>19</v>
      </c>
      <c r="FM23" s="113">
        <v>20</v>
      </c>
      <c r="FN23" s="113">
        <v>21</v>
      </c>
      <c r="FO23" s="113">
        <v>22</v>
      </c>
      <c r="FP23" s="113">
        <v>23</v>
      </c>
      <c r="FQ23" s="113">
        <v>24</v>
      </c>
      <c r="FR23" s="113">
        <v>25</v>
      </c>
      <c r="FS23" s="113">
        <v>26</v>
      </c>
      <c r="FT23" s="113">
        <v>27</v>
      </c>
      <c r="FU23" s="113">
        <v>28</v>
      </c>
      <c r="FV23" s="113">
        <v>29</v>
      </c>
      <c r="FW23" s="113">
        <v>30</v>
      </c>
      <c r="FX23" s="113">
        <v>31</v>
      </c>
      <c r="FY23" s="113">
        <v>32</v>
      </c>
      <c r="FZ23" s="113">
        <v>33</v>
      </c>
      <c r="GA23" s="113">
        <v>36</v>
      </c>
      <c r="GB23" s="113">
        <v>37</v>
      </c>
      <c r="GC23" s="113">
        <v>38</v>
      </c>
      <c r="GD23" s="113">
        <v>39</v>
      </c>
      <c r="GE23" s="113">
        <v>40</v>
      </c>
      <c r="GF23" s="113">
        <v>41</v>
      </c>
      <c r="GG23" s="113">
        <v>42</v>
      </c>
      <c r="GH23" s="113">
        <v>43</v>
      </c>
      <c r="GI23" s="113">
        <v>44</v>
      </c>
      <c r="GJ23" s="41" t="s">
        <v>10</v>
      </c>
      <c r="GK23" s="4" t="s">
        <v>11</v>
      </c>
      <c r="GL23" s="4" t="s">
        <v>56</v>
      </c>
      <c r="GM23" s="4" t="s">
        <v>12</v>
      </c>
      <c r="GN23" s="24">
        <v>1</v>
      </c>
      <c r="GO23" s="24">
        <v>2</v>
      </c>
      <c r="GP23" s="113">
        <v>3</v>
      </c>
      <c r="GQ23" s="113">
        <v>4</v>
      </c>
      <c r="GR23" s="113">
        <v>5</v>
      </c>
      <c r="GS23" s="113">
        <v>6</v>
      </c>
      <c r="GT23" s="113">
        <v>7</v>
      </c>
      <c r="GU23" s="113">
        <v>8</v>
      </c>
      <c r="GV23" s="113">
        <v>9</v>
      </c>
      <c r="GW23" s="113">
        <v>10</v>
      </c>
      <c r="GX23" s="113">
        <v>11</v>
      </c>
      <c r="GY23" s="113">
        <v>12</v>
      </c>
      <c r="GZ23" s="113">
        <v>13</v>
      </c>
      <c r="HA23" s="113">
        <v>14</v>
      </c>
      <c r="HB23" s="113">
        <v>15</v>
      </c>
      <c r="HC23" s="113">
        <v>16</v>
      </c>
      <c r="HD23" s="113">
        <v>17</v>
      </c>
      <c r="HE23" s="113">
        <v>18</v>
      </c>
      <c r="HF23" s="113">
        <v>19</v>
      </c>
      <c r="HG23" s="113">
        <v>20</v>
      </c>
      <c r="HH23" s="113">
        <v>21</v>
      </c>
      <c r="HI23" s="113">
        <v>22</v>
      </c>
      <c r="HJ23" s="113">
        <v>23</v>
      </c>
      <c r="HK23" s="113">
        <v>24</v>
      </c>
      <c r="HL23" s="113">
        <v>25</v>
      </c>
      <c r="HM23" s="113">
        <v>26</v>
      </c>
      <c r="HN23" s="113">
        <v>27</v>
      </c>
      <c r="HO23" s="113">
        <v>28</v>
      </c>
      <c r="HP23" s="113">
        <v>29</v>
      </c>
      <c r="HQ23" s="113">
        <v>30</v>
      </c>
      <c r="HR23" s="113">
        <v>31</v>
      </c>
      <c r="HS23" s="113">
        <v>32</v>
      </c>
      <c r="HT23" s="113">
        <v>33</v>
      </c>
      <c r="HU23" s="113">
        <v>36</v>
      </c>
      <c r="HV23" s="113">
        <v>37</v>
      </c>
      <c r="HW23" s="113">
        <v>38</v>
      </c>
      <c r="HX23" s="113">
        <v>39</v>
      </c>
      <c r="HY23" s="113">
        <v>40</v>
      </c>
      <c r="HZ23" s="113">
        <v>41</v>
      </c>
      <c r="IA23" s="113">
        <v>42</v>
      </c>
      <c r="IB23" s="113">
        <v>43</v>
      </c>
      <c r="IC23" s="113">
        <v>44</v>
      </c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</row>
    <row r="24" spans="1:251" ht="18" customHeight="1">
      <c r="A24" s="180" t="s">
        <v>226</v>
      </c>
      <c r="B24" s="181"/>
      <c r="C24" s="74" t="s">
        <v>157</v>
      </c>
      <c r="D24" s="75" t="s">
        <v>224</v>
      </c>
      <c r="E24" s="75"/>
      <c r="F24" s="78"/>
      <c r="G24" s="76"/>
      <c r="H24" s="109" t="s">
        <v>46</v>
      </c>
      <c r="I24" s="30" t="s">
        <v>22</v>
      </c>
      <c r="J24" s="100"/>
      <c r="K24" s="24">
        <f>COUNTIF(L24:BA24,"●")</f>
        <v>41</v>
      </c>
      <c r="L24" s="73" t="s">
        <v>147</v>
      </c>
      <c r="M24" s="73" t="s">
        <v>147</v>
      </c>
      <c r="N24" s="111" t="s">
        <v>100</v>
      </c>
      <c r="O24" s="111" t="s">
        <v>100</v>
      </c>
      <c r="P24" s="111" t="s">
        <v>100</v>
      </c>
      <c r="Q24" s="111" t="s">
        <v>100</v>
      </c>
      <c r="R24" s="111" t="s">
        <v>100</v>
      </c>
      <c r="S24" s="111" t="s">
        <v>100</v>
      </c>
      <c r="T24" s="111" t="s">
        <v>100</v>
      </c>
      <c r="U24" s="111" t="s">
        <v>100</v>
      </c>
      <c r="V24" s="111" t="s">
        <v>100</v>
      </c>
      <c r="W24" s="111" t="s">
        <v>100</v>
      </c>
      <c r="X24" s="111" t="s">
        <v>100</v>
      </c>
      <c r="Y24" s="111" t="s">
        <v>100</v>
      </c>
      <c r="Z24" s="111" t="s">
        <v>100</v>
      </c>
      <c r="AA24" s="111" t="s">
        <v>100</v>
      </c>
      <c r="AB24" s="111" t="s">
        <v>100</v>
      </c>
      <c r="AC24" s="111" t="s">
        <v>100</v>
      </c>
      <c r="AD24" s="111" t="s">
        <v>100</v>
      </c>
      <c r="AE24" s="111" t="s">
        <v>100</v>
      </c>
      <c r="AF24" s="111" t="s">
        <v>100</v>
      </c>
      <c r="AG24" s="111" t="s">
        <v>100</v>
      </c>
      <c r="AH24" s="111" t="s">
        <v>100</v>
      </c>
      <c r="AI24" s="111" t="s">
        <v>100</v>
      </c>
      <c r="AJ24" s="111" t="s">
        <v>100</v>
      </c>
      <c r="AK24" s="111" t="s">
        <v>100</v>
      </c>
      <c r="AL24" s="111" t="s">
        <v>100</v>
      </c>
      <c r="AM24" s="111" t="s">
        <v>100</v>
      </c>
      <c r="AN24" s="111" t="s">
        <v>100</v>
      </c>
      <c r="AO24" s="111" t="s">
        <v>100</v>
      </c>
      <c r="AP24" s="111" t="s">
        <v>100</v>
      </c>
      <c r="AQ24" s="111"/>
      <c r="AR24" s="111" t="s">
        <v>100</v>
      </c>
      <c r="AS24" s="111" t="s">
        <v>100</v>
      </c>
      <c r="AT24" s="111" t="s">
        <v>100</v>
      </c>
      <c r="AU24" s="111" t="s">
        <v>100</v>
      </c>
      <c r="AV24" s="111" t="s">
        <v>100</v>
      </c>
      <c r="AW24" s="111" t="s">
        <v>100</v>
      </c>
      <c r="AX24" s="111" t="s">
        <v>100</v>
      </c>
      <c r="AY24" s="111" t="s">
        <v>100</v>
      </c>
      <c r="AZ24" s="111" t="s">
        <v>100</v>
      </c>
      <c r="BA24" s="111" t="s">
        <v>100</v>
      </c>
      <c r="BB24" s="109" t="s">
        <v>47</v>
      </c>
      <c r="BC24" s="30" t="s">
        <v>22</v>
      </c>
      <c r="BD24" s="100"/>
      <c r="BE24" s="24">
        <f>COUNTIF(BF24:CU24,"●")</f>
        <v>23</v>
      </c>
      <c r="BF24" s="73" t="s">
        <v>147</v>
      </c>
      <c r="BG24" s="18"/>
      <c r="BH24" s="35" t="s">
        <v>100</v>
      </c>
      <c r="BI24" s="35"/>
      <c r="BJ24" s="35" t="s">
        <v>100</v>
      </c>
      <c r="BK24" s="35" t="s">
        <v>100</v>
      </c>
      <c r="BL24" s="35" t="s">
        <v>100</v>
      </c>
      <c r="BM24" s="35" t="s">
        <v>100</v>
      </c>
      <c r="BN24" s="35" t="s">
        <v>100</v>
      </c>
      <c r="BO24" s="35"/>
      <c r="BP24" s="35" t="s">
        <v>100</v>
      </c>
      <c r="BQ24" s="35" t="s">
        <v>100</v>
      </c>
      <c r="BR24" s="35" t="s">
        <v>100</v>
      </c>
      <c r="BS24" s="35"/>
      <c r="BT24" s="35"/>
      <c r="BU24" s="35" t="s">
        <v>100</v>
      </c>
      <c r="BV24" s="35" t="s">
        <v>100</v>
      </c>
      <c r="BW24" s="35" t="s">
        <v>100</v>
      </c>
      <c r="BX24" s="35" t="s">
        <v>100</v>
      </c>
      <c r="BY24" s="35"/>
      <c r="BZ24" s="35" t="s">
        <v>100</v>
      </c>
      <c r="CA24" s="35"/>
      <c r="CB24" s="35"/>
      <c r="CC24" s="35" t="s">
        <v>100</v>
      </c>
      <c r="CD24" s="35"/>
      <c r="CE24" s="35" t="s">
        <v>100</v>
      </c>
      <c r="CF24" s="35"/>
      <c r="CG24" s="35"/>
      <c r="CH24" s="35" t="s">
        <v>100</v>
      </c>
      <c r="CI24" s="35" t="s">
        <v>100</v>
      </c>
      <c r="CJ24" s="35" t="s">
        <v>100</v>
      </c>
      <c r="CK24" s="35"/>
      <c r="CL24" s="35"/>
      <c r="CM24" s="35"/>
      <c r="CN24" s="35"/>
      <c r="CO24" s="35" t="s">
        <v>100</v>
      </c>
      <c r="CP24" s="35"/>
      <c r="CQ24" s="35"/>
      <c r="CR24" s="35"/>
      <c r="CS24" s="35" t="s">
        <v>100</v>
      </c>
      <c r="CT24" s="35" t="s">
        <v>100</v>
      </c>
      <c r="CU24" s="111"/>
      <c r="CV24" s="109" t="s">
        <v>93</v>
      </c>
      <c r="CW24" s="101" t="s">
        <v>21</v>
      </c>
      <c r="CX24" s="100"/>
      <c r="CY24" s="24">
        <f aca="true" t="shared" si="16" ref="CY24:CY31">COUNTIF(CZ24:EO24,"●")</f>
        <v>2</v>
      </c>
      <c r="CZ24" s="18"/>
      <c r="DA24" s="18"/>
      <c r="DB24" s="35"/>
      <c r="DC24" s="35"/>
      <c r="DD24" s="35"/>
      <c r="DE24" s="35" t="s">
        <v>100</v>
      </c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 t="s">
        <v>100</v>
      </c>
      <c r="EH24" s="111"/>
      <c r="EI24" s="111"/>
      <c r="EJ24" s="111"/>
      <c r="EK24" s="111"/>
      <c r="EL24" s="111"/>
      <c r="EM24" s="111"/>
      <c r="EN24" s="111"/>
      <c r="EO24" s="110"/>
      <c r="EP24" s="108" t="s">
        <v>49</v>
      </c>
      <c r="EQ24" s="101" t="s">
        <v>21</v>
      </c>
      <c r="ER24" s="100"/>
      <c r="ES24" s="24">
        <f>COUNTIF(ET24:GI24,"●")</f>
        <v>23</v>
      </c>
      <c r="ET24" s="18"/>
      <c r="EU24" s="73" t="s">
        <v>147</v>
      </c>
      <c r="EV24" s="111"/>
      <c r="EW24" s="111"/>
      <c r="EX24" s="111"/>
      <c r="EY24" s="111" t="s">
        <v>100</v>
      </c>
      <c r="EZ24" s="111" t="s">
        <v>100</v>
      </c>
      <c r="FA24" s="111" t="s">
        <v>100</v>
      </c>
      <c r="FB24" s="111" t="s">
        <v>100</v>
      </c>
      <c r="FC24" s="111"/>
      <c r="FD24" s="111" t="s">
        <v>100</v>
      </c>
      <c r="FE24" s="111" t="s">
        <v>100</v>
      </c>
      <c r="FF24" s="111"/>
      <c r="FG24" s="111" t="s">
        <v>100</v>
      </c>
      <c r="FH24" s="111" t="s">
        <v>100</v>
      </c>
      <c r="FI24" s="111" t="s">
        <v>100</v>
      </c>
      <c r="FJ24" s="111"/>
      <c r="FK24" s="111"/>
      <c r="FL24" s="111">
        <v>6</v>
      </c>
      <c r="FM24" s="111" t="s">
        <v>100</v>
      </c>
      <c r="FN24" s="111" t="s">
        <v>100</v>
      </c>
      <c r="FO24" s="111" t="s">
        <v>100</v>
      </c>
      <c r="FP24" s="111"/>
      <c r="FQ24" s="111" t="s">
        <v>100</v>
      </c>
      <c r="FR24" s="111" t="s">
        <v>100</v>
      </c>
      <c r="FS24" s="111"/>
      <c r="FT24" s="111"/>
      <c r="FU24" s="111"/>
      <c r="FV24" s="111" t="s">
        <v>100</v>
      </c>
      <c r="FW24" s="111" t="s">
        <v>100</v>
      </c>
      <c r="FX24" s="111"/>
      <c r="FY24" s="111" t="s">
        <v>100</v>
      </c>
      <c r="FZ24" s="111" t="s">
        <v>100</v>
      </c>
      <c r="GA24" s="111" t="s">
        <v>147</v>
      </c>
      <c r="GB24" s="111" t="s">
        <v>100</v>
      </c>
      <c r="GC24" s="111"/>
      <c r="GD24" s="111"/>
      <c r="GE24" s="111"/>
      <c r="GF24" s="111"/>
      <c r="GG24" s="111"/>
      <c r="GH24" s="111" t="s">
        <v>100</v>
      </c>
      <c r="GI24" s="110" t="s">
        <v>100</v>
      </c>
      <c r="GJ24" s="109" t="s">
        <v>52</v>
      </c>
      <c r="GK24" s="101" t="s">
        <v>21</v>
      </c>
      <c r="GL24" s="100"/>
      <c r="GM24" s="24">
        <f aca="true" t="shared" si="17" ref="GM24:GM29">COUNTIF(GN24:IC24,"●")</f>
        <v>40</v>
      </c>
      <c r="GN24" s="73" t="s">
        <v>147</v>
      </c>
      <c r="GO24" s="73" t="s">
        <v>147</v>
      </c>
      <c r="GP24" s="111" t="s">
        <v>100</v>
      </c>
      <c r="GQ24" s="111" t="s">
        <v>100</v>
      </c>
      <c r="GR24" s="111" t="s">
        <v>100</v>
      </c>
      <c r="GS24" s="111" t="s">
        <v>100</v>
      </c>
      <c r="GT24" s="111" t="s">
        <v>100</v>
      </c>
      <c r="GU24" s="111" t="s">
        <v>100</v>
      </c>
      <c r="GV24" s="111" t="s">
        <v>100</v>
      </c>
      <c r="GW24" s="111" t="s">
        <v>100</v>
      </c>
      <c r="GX24" s="111" t="s">
        <v>100</v>
      </c>
      <c r="GY24" s="111" t="s">
        <v>100</v>
      </c>
      <c r="GZ24" s="111" t="s">
        <v>100</v>
      </c>
      <c r="HA24" s="111" t="s">
        <v>100</v>
      </c>
      <c r="HB24" s="111" t="s">
        <v>100</v>
      </c>
      <c r="HC24" s="111" t="s">
        <v>100</v>
      </c>
      <c r="HD24" s="111"/>
      <c r="HE24" s="111" t="s">
        <v>100</v>
      </c>
      <c r="HF24" s="111" t="s">
        <v>100</v>
      </c>
      <c r="HG24" s="111" t="s">
        <v>100</v>
      </c>
      <c r="HH24" s="111" t="s">
        <v>100</v>
      </c>
      <c r="HI24" s="111" t="s">
        <v>100</v>
      </c>
      <c r="HJ24" s="111" t="s">
        <v>100</v>
      </c>
      <c r="HK24" s="111" t="s">
        <v>100</v>
      </c>
      <c r="HL24" s="111" t="s">
        <v>100</v>
      </c>
      <c r="HM24" s="111" t="s">
        <v>100</v>
      </c>
      <c r="HN24" s="111" t="s">
        <v>100</v>
      </c>
      <c r="HO24" s="111" t="s">
        <v>100</v>
      </c>
      <c r="HP24" s="111" t="s">
        <v>100</v>
      </c>
      <c r="HQ24" s="111" t="s">
        <v>100</v>
      </c>
      <c r="HR24" s="111" t="s">
        <v>100</v>
      </c>
      <c r="HS24" s="111" t="s">
        <v>100</v>
      </c>
      <c r="HT24" s="111" t="s">
        <v>100</v>
      </c>
      <c r="HU24" s="111" t="s">
        <v>100</v>
      </c>
      <c r="HV24" s="111" t="s">
        <v>100</v>
      </c>
      <c r="HW24" s="111" t="s">
        <v>100</v>
      </c>
      <c r="HX24" s="111" t="s">
        <v>100</v>
      </c>
      <c r="HY24" s="111"/>
      <c r="HZ24" s="111" t="s">
        <v>100</v>
      </c>
      <c r="IA24" s="111" t="s">
        <v>100</v>
      </c>
      <c r="IB24" s="111" t="s">
        <v>100</v>
      </c>
      <c r="IC24" s="110" t="s">
        <v>100</v>
      </c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</row>
    <row r="25" spans="1:251" ht="18" customHeight="1">
      <c r="A25" s="180" t="s">
        <v>228</v>
      </c>
      <c r="B25" s="181"/>
      <c r="C25" s="77">
        <v>2</v>
      </c>
      <c r="D25" s="75" t="s">
        <v>229</v>
      </c>
      <c r="E25" s="78">
        <v>41161</v>
      </c>
      <c r="F25" s="78"/>
      <c r="G25" s="76"/>
      <c r="H25" s="109" t="s">
        <v>151</v>
      </c>
      <c r="I25" s="30" t="s">
        <v>22</v>
      </c>
      <c r="J25" s="100"/>
      <c r="K25" s="24">
        <f>COUNTIF(L25:BA25,"●")</f>
        <v>37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35" t="s">
        <v>100</v>
      </c>
      <c r="AI25" s="35" t="s">
        <v>100</v>
      </c>
      <c r="AJ25" s="35"/>
      <c r="AK25" s="35" t="s">
        <v>100</v>
      </c>
      <c r="AL25" s="35"/>
      <c r="AM25" s="35" t="s">
        <v>100</v>
      </c>
      <c r="AN25" s="35" t="s">
        <v>100</v>
      </c>
      <c r="AO25" s="35"/>
      <c r="AP25" s="35"/>
      <c r="AQ25" s="35" t="s">
        <v>100</v>
      </c>
      <c r="AR25" s="35" t="s">
        <v>100</v>
      </c>
      <c r="AS25" s="35" t="s">
        <v>100</v>
      </c>
      <c r="AT25" s="111" t="s">
        <v>100</v>
      </c>
      <c r="AU25" s="111" t="s">
        <v>100</v>
      </c>
      <c r="AV25" s="111" t="s">
        <v>100</v>
      </c>
      <c r="AW25" s="111" t="s">
        <v>100</v>
      </c>
      <c r="AX25" s="111" t="s">
        <v>100</v>
      </c>
      <c r="AY25" s="111"/>
      <c r="AZ25" s="111" t="s">
        <v>100</v>
      </c>
      <c r="BA25" s="111" t="s">
        <v>100</v>
      </c>
      <c r="BB25" s="109" t="s">
        <v>92</v>
      </c>
      <c r="BC25" s="30" t="s">
        <v>22</v>
      </c>
      <c r="BD25" s="100"/>
      <c r="BE25" s="24">
        <f>COUNTIF(BF25:CU25,"●")</f>
        <v>2</v>
      </c>
      <c r="BF25" s="18"/>
      <c r="BG25" s="18"/>
      <c r="BH25" s="35"/>
      <c r="BI25" s="35"/>
      <c r="BJ25" s="35"/>
      <c r="BK25" s="35"/>
      <c r="BL25" s="35" t="s">
        <v>100</v>
      </c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 t="s">
        <v>100</v>
      </c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109" t="s">
        <v>48</v>
      </c>
      <c r="CW25" s="101" t="s">
        <v>21</v>
      </c>
      <c r="CX25" s="100"/>
      <c r="CY25" s="24">
        <f t="shared" si="16"/>
        <v>39</v>
      </c>
      <c r="CZ25" s="73" t="s">
        <v>147</v>
      </c>
      <c r="DA25" s="73" t="s">
        <v>147</v>
      </c>
      <c r="DB25" s="111" t="s">
        <v>100</v>
      </c>
      <c r="DC25" s="111"/>
      <c r="DD25" s="111" t="s">
        <v>100</v>
      </c>
      <c r="DE25" s="111" t="s">
        <v>100</v>
      </c>
      <c r="DF25" s="111" t="s">
        <v>100</v>
      </c>
      <c r="DG25" s="111" t="s">
        <v>100</v>
      </c>
      <c r="DH25" s="111" t="s">
        <v>100</v>
      </c>
      <c r="DI25" s="111" t="s">
        <v>100</v>
      </c>
      <c r="DJ25" s="111" t="s">
        <v>100</v>
      </c>
      <c r="DK25" s="111" t="s">
        <v>100</v>
      </c>
      <c r="DL25" s="111" t="s">
        <v>100</v>
      </c>
      <c r="DM25" s="111" t="s">
        <v>100</v>
      </c>
      <c r="DN25" s="111" t="s">
        <v>100</v>
      </c>
      <c r="DO25" s="111" t="s">
        <v>100</v>
      </c>
      <c r="DP25" s="111" t="s">
        <v>100</v>
      </c>
      <c r="DQ25" s="111" t="s">
        <v>100</v>
      </c>
      <c r="DR25" s="111" t="s">
        <v>100</v>
      </c>
      <c r="DS25" s="111" t="s">
        <v>100</v>
      </c>
      <c r="DT25" s="111" t="s">
        <v>100</v>
      </c>
      <c r="DU25" s="111" t="s">
        <v>100</v>
      </c>
      <c r="DV25" s="111" t="s">
        <v>100</v>
      </c>
      <c r="DW25" s="111" t="s">
        <v>100</v>
      </c>
      <c r="DX25" s="111" t="s">
        <v>100</v>
      </c>
      <c r="DY25" s="111" t="s">
        <v>100</v>
      </c>
      <c r="DZ25" s="111" t="s">
        <v>100</v>
      </c>
      <c r="EA25" s="111" t="s">
        <v>100</v>
      </c>
      <c r="EB25" s="111" t="s">
        <v>100</v>
      </c>
      <c r="EC25" s="111" t="s">
        <v>100</v>
      </c>
      <c r="ED25" s="111" t="s">
        <v>100</v>
      </c>
      <c r="EE25" s="111" t="s">
        <v>100</v>
      </c>
      <c r="EF25" s="111"/>
      <c r="EG25" s="111" t="s">
        <v>100</v>
      </c>
      <c r="EH25" s="111" t="s">
        <v>100</v>
      </c>
      <c r="EI25" s="111" t="s">
        <v>100</v>
      </c>
      <c r="EJ25" s="111" t="s">
        <v>100</v>
      </c>
      <c r="EK25" s="111"/>
      <c r="EL25" s="111" t="s">
        <v>100</v>
      </c>
      <c r="EM25" s="111" t="s">
        <v>100</v>
      </c>
      <c r="EN25" s="111" t="s">
        <v>100</v>
      </c>
      <c r="EO25" s="110" t="s">
        <v>100</v>
      </c>
      <c r="EP25" s="108" t="s">
        <v>50</v>
      </c>
      <c r="EQ25" s="101" t="s">
        <v>21</v>
      </c>
      <c r="ER25" s="100"/>
      <c r="ES25" s="24">
        <f>COUNTIF(ET25:GI25,"●")</f>
        <v>24</v>
      </c>
      <c r="ET25" s="18"/>
      <c r="EU25" s="73" t="s">
        <v>147</v>
      </c>
      <c r="EV25" s="111"/>
      <c r="EW25" s="111"/>
      <c r="EX25" s="111"/>
      <c r="EY25" s="111" t="s">
        <v>100</v>
      </c>
      <c r="EZ25" s="111" t="s">
        <v>100</v>
      </c>
      <c r="FA25" s="111" t="s">
        <v>100</v>
      </c>
      <c r="FB25" s="111" t="s">
        <v>100</v>
      </c>
      <c r="FC25" s="111" t="s">
        <v>100</v>
      </c>
      <c r="FD25" s="111" t="s">
        <v>100</v>
      </c>
      <c r="FE25" s="111" t="s">
        <v>100</v>
      </c>
      <c r="FF25" s="111"/>
      <c r="FG25" s="111" t="s">
        <v>100</v>
      </c>
      <c r="FH25" s="111" t="s">
        <v>100</v>
      </c>
      <c r="FI25" s="111" t="s">
        <v>100</v>
      </c>
      <c r="FJ25" s="111"/>
      <c r="FK25" s="111"/>
      <c r="FL25" s="111">
        <v>5</v>
      </c>
      <c r="FM25" s="111" t="s">
        <v>100</v>
      </c>
      <c r="FN25" s="111" t="s">
        <v>100</v>
      </c>
      <c r="FO25" s="111" t="s">
        <v>100</v>
      </c>
      <c r="FP25" s="111"/>
      <c r="FQ25" s="111" t="s">
        <v>100</v>
      </c>
      <c r="FR25" s="111" t="s">
        <v>100</v>
      </c>
      <c r="FS25" s="111"/>
      <c r="FT25" s="111"/>
      <c r="FU25" s="111"/>
      <c r="FV25" s="111" t="s">
        <v>100</v>
      </c>
      <c r="FW25" s="111" t="s">
        <v>100</v>
      </c>
      <c r="FX25" s="111"/>
      <c r="FY25" s="111" t="s">
        <v>100</v>
      </c>
      <c r="FZ25" s="111" t="s">
        <v>100</v>
      </c>
      <c r="GA25" s="111" t="s">
        <v>100</v>
      </c>
      <c r="GB25" s="111" t="s">
        <v>100</v>
      </c>
      <c r="GC25" s="111"/>
      <c r="GD25" s="111"/>
      <c r="GE25" s="111"/>
      <c r="GF25" s="111"/>
      <c r="GG25" s="111"/>
      <c r="GH25" s="111" t="s">
        <v>100</v>
      </c>
      <c r="GI25" s="110" t="s">
        <v>100</v>
      </c>
      <c r="GJ25" s="109" t="s">
        <v>53</v>
      </c>
      <c r="GK25" s="101" t="s">
        <v>21</v>
      </c>
      <c r="GL25" s="100"/>
      <c r="GM25" s="24">
        <f t="shared" si="17"/>
        <v>34</v>
      </c>
      <c r="GN25" s="73" t="s">
        <v>147</v>
      </c>
      <c r="GO25" s="73" t="s">
        <v>147</v>
      </c>
      <c r="GP25" s="111" t="s">
        <v>100</v>
      </c>
      <c r="GQ25" s="111" t="s">
        <v>100</v>
      </c>
      <c r="GR25" s="111" t="s">
        <v>100</v>
      </c>
      <c r="GS25" s="111" t="s">
        <v>100</v>
      </c>
      <c r="GT25" s="111" t="s">
        <v>100</v>
      </c>
      <c r="GU25" s="111" t="s">
        <v>100</v>
      </c>
      <c r="GV25" s="111" t="s">
        <v>100</v>
      </c>
      <c r="GW25" s="111" t="s">
        <v>100</v>
      </c>
      <c r="GX25" s="111" t="s">
        <v>100</v>
      </c>
      <c r="GY25" s="111" t="s">
        <v>100</v>
      </c>
      <c r="GZ25" s="111" t="s">
        <v>100</v>
      </c>
      <c r="HA25" s="111" t="s">
        <v>100</v>
      </c>
      <c r="HB25" s="111" t="s">
        <v>100</v>
      </c>
      <c r="HC25" s="111" t="s">
        <v>100</v>
      </c>
      <c r="HD25" s="111" t="s">
        <v>100</v>
      </c>
      <c r="HE25" s="111" t="s">
        <v>100</v>
      </c>
      <c r="HF25" s="111"/>
      <c r="HG25" s="111" t="s">
        <v>100</v>
      </c>
      <c r="HH25" s="111" t="s">
        <v>100</v>
      </c>
      <c r="HI25" s="111" t="s">
        <v>100</v>
      </c>
      <c r="HJ25" s="111"/>
      <c r="HK25" s="111" t="s">
        <v>100</v>
      </c>
      <c r="HL25" s="111"/>
      <c r="HM25" s="111" t="s">
        <v>100</v>
      </c>
      <c r="HN25" s="111" t="s">
        <v>100</v>
      </c>
      <c r="HO25" s="111"/>
      <c r="HP25" s="111"/>
      <c r="HQ25" s="111" t="s">
        <v>100</v>
      </c>
      <c r="HR25" s="111" t="s">
        <v>100</v>
      </c>
      <c r="HS25" s="111" t="s">
        <v>100</v>
      </c>
      <c r="HT25" s="111"/>
      <c r="HU25" s="111" t="s">
        <v>100</v>
      </c>
      <c r="HV25" s="111" t="s">
        <v>100</v>
      </c>
      <c r="HW25" s="111" t="s">
        <v>100</v>
      </c>
      <c r="HX25" s="111" t="s">
        <v>100</v>
      </c>
      <c r="HY25" s="111"/>
      <c r="HZ25" s="111" t="s">
        <v>100</v>
      </c>
      <c r="IA25" s="111"/>
      <c r="IB25" s="111" t="s">
        <v>100</v>
      </c>
      <c r="IC25" s="110" t="s">
        <v>100</v>
      </c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</row>
    <row r="26" spans="1:251" ht="18" customHeight="1">
      <c r="A26" s="180" t="s">
        <v>232</v>
      </c>
      <c r="B26" s="181"/>
      <c r="C26" s="77">
        <v>1</v>
      </c>
      <c r="D26" s="75">
        <v>41147</v>
      </c>
      <c r="E26" s="75"/>
      <c r="F26" s="78"/>
      <c r="G26" s="76"/>
      <c r="H26" s="109" t="s">
        <v>152</v>
      </c>
      <c r="I26" s="30" t="s">
        <v>22</v>
      </c>
      <c r="J26" s="100"/>
      <c r="K26" s="24">
        <f>COUNTIF(L26:BA26,"●")</f>
        <v>40</v>
      </c>
      <c r="L26" s="73" t="s">
        <v>100</v>
      </c>
      <c r="M26" s="73" t="s">
        <v>100</v>
      </c>
      <c r="N26" s="111" t="s">
        <v>100</v>
      </c>
      <c r="O26" s="111" t="s">
        <v>100</v>
      </c>
      <c r="P26" s="111" t="s">
        <v>100</v>
      </c>
      <c r="Q26" s="111" t="s">
        <v>100</v>
      </c>
      <c r="R26" s="111" t="s">
        <v>100</v>
      </c>
      <c r="S26" s="111" t="s">
        <v>100</v>
      </c>
      <c r="T26" s="111" t="s">
        <v>100</v>
      </c>
      <c r="U26" s="111" t="s">
        <v>100</v>
      </c>
      <c r="V26" s="111" t="s">
        <v>100</v>
      </c>
      <c r="W26" s="111" t="s">
        <v>100</v>
      </c>
      <c r="X26" s="111" t="s">
        <v>100</v>
      </c>
      <c r="Y26" s="111" t="s">
        <v>100</v>
      </c>
      <c r="Z26" s="111" t="s">
        <v>100</v>
      </c>
      <c r="AA26" s="111" t="s">
        <v>100</v>
      </c>
      <c r="AB26" s="111" t="s">
        <v>100</v>
      </c>
      <c r="AC26" s="111" t="s">
        <v>100</v>
      </c>
      <c r="AD26" s="111" t="s">
        <v>100</v>
      </c>
      <c r="AE26" s="111" t="s">
        <v>100</v>
      </c>
      <c r="AF26" s="111" t="s">
        <v>100</v>
      </c>
      <c r="AG26" s="111" t="s">
        <v>100</v>
      </c>
      <c r="AH26" s="111" t="s">
        <v>100</v>
      </c>
      <c r="AI26" s="111" t="s">
        <v>100</v>
      </c>
      <c r="AJ26" s="111" t="s">
        <v>100</v>
      </c>
      <c r="AK26" s="111" t="s">
        <v>100</v>
      </c>
      <c r="AL26" s="111" t="s">
        <v>100</v>
      </c>
      <c r="AM26" s="111" t="s">
        <v>100</v>
      </c>
      <c r="AN26" s="111" t="s">
        <v>100</v>
      </c>
      <c r="AO26" s="111" t="s">
        <v>100</v>
      </c>
      <c r="AP26" s="111"/>
      <c r="AQ26" s="111" t="s">
        <v>100</v>
      </c>
      <c r="AR26" s="111" t="s">
        <v>100</v>
      </c>
      <c r="AS26" s="111" t="s">
        <v>100</v>
      </c>
      <c r="AT26" s="111" t="s">
        <v>100</v>
      </c>
      <c r="AU26" s="111" t="s">
        <v>100</v>
      </c>
      <c r="AV26" s="111" t="s">
        <v>100</v>
      </c>
      <c r="AW26" s="111"/>
      <c r="AX26" s="111" t="s">
        <v>100</v>
      </c>
      <c r="AY26" s="111" t="s">
        <v>100</v>
      </c>
      <c r="AZ26" s="111" t="s">
        <v>100</v>
      </c>
      <c r="BA26" s="111" t="s">
        <v>100</v>
      </c>
      <c r="BB26" s="109" t="s">
        <v>206</v>
      </c>
      <c r="BC26" s="30" t="s">
        <v>22</v>
      </c>
      <c r="BD26" s="100"/>
      <c r="BE26" s="24">
        <f>COUNTIF(BF26:CU26,"●")</f>
        <v>37</v>
      </c>
      <c r="BF26" s="18" t="s">
        <v>100</v>
      </c>
      <c r="BG26" s="18" t="s">
        <v>100</v>
      </c>
      <c r="BH26" s="35" t="s">
        <v>100</v>
      </c>
      <c r="BI26" s="35"/>
      <c r="BJ26" s="35" t="s">
        <v>100</v>
      </c>
      <c r="BK26" s="35"/>
      <c r="BL26" s="35" t="s">
        <v>100</v>
      </c>
      <c r="BM26" s="35" t="s">
        <v>100</v>
      </c>
      <c r="BN26" s="35"/>
      <c r="BO26" s="35"/>
      <c r="BP26" s="35" t="s">
        <v>100</v>
      </c>
      <c r="BQ26" s="35" t="s">
        <v>100</v>
      </c>
      <c r="BR26" s="35" t="s">
        <v>100</v>
      </c>
      <c r="BS26" s="35" t="s">
        <v>100</v>
      </c>
      <c r="BT26" s="35" t="s">
        <v>100</v>
      </c>
      <c r="BU26" s="35" t="s">
        <v>100</v>
      </c>
      <c r="BV26" s="35" t="s">
        <v>100</v>
      </c>
      <c r="BW26" s="35" t="s">
        <v>100</v>
      </c>
      <c r="BX26" s="35" t="s">
        <v>100</v>
      </c>
      <c r="BY26" s="35" t="s">
        <v>100</v>
      </c>
      <c r="BZ26" s="35" t="s">
        <v>100</v>
      </c>
      <c r="CA26" s="35" t="s">
        <v>100</v>
      </c>
      <c r="CB26" s="35" t="s">
        <v>100</v>
      </c>
      <c r="CC26" s="35" t="s">
        <v>100</v>
      </c>
      <c r="CD26" s="35" t="s">
        <v>100</v>
      </c>
      <c r="CE26" s="35" t="s">
        <v>100</v>
      </c>
      <c r="CF26" s="35" t="s">
        <v>100</v>
      </c>
      <c r="CG26" s="35" t="s">
        <v>100</v>
      </c>
      <c r="CH26" s="35" t="s">
        <v>100</v>
      </c>
      <c r="CI26" s="35" t="s">
        <v>100</v>
      </c>
      <c r="CJ26" s="35" t="s">
        <v>100</v>
      </c>
      <c r="CK26" s="35" t="s">
        <v>100</v>
      </c>
      <c r="CL26" s="35" t="s">
        <v>100</v>
      </c>
      <c r="CM26" s="35" t="s">
        <v>100</v>
      </c>
      <c r="CN26" s="35" t="s">
        <v>100</v>
      </c>
      <c r="CO26" s="35" t="s">
        <v>100</v>
      </c>
      <c r="CP26" s="35" t="s">
        <v>100</v>
      </c>
      <c r="CQ26" s="35"/>
      <c r="CR26" s="35" t="s">
        <v>100</v>
      </c>
      <c r="CS26" s="35" t="s">
        <v>100</v>
      </c>
      <c r="CT26" s="35" t="s">
        <v>100</v>
      </c>
      <c r="CU26" s="111" t="s">
        <v>100</v>
      </c>
      <c r="CV26" s="109" t="s">
        <v>55</v>
      </c>
      <c r="CW26" s="101" t="s">
        <v>21</v>
      </c>
      <c r="CX26" s="100"/>
      <c r="CY26" s="24">
        <f t="shared" si="16"/>
        <v>39</v>
      </c>
      <c r="CZ26" s="73" t="s">
        <v>147</v>
      </c>
      <c r="DA26" s="73" t="s">
        <v>147</v>
      </c>
      <c r="DB26" s="111" t="s">
        <v>100</v>
      </c>
      <c r="DC26" s="111" t="s">
        <v>100</v>
      </c>
      <c r="DD26" s="111" t="s">
        <v>100</v>
      </c>
      <c r="DE26" s="111" t="s">
        <v>100</v>
      </c>
      <c r="DF26" s="111" t="s">
        <v>100</v>
      </c>
      <c r="DG26" s="111" t="s">
        <v>100</v>
      </c>
      <c r="DH26" s="111" t="s">
        <v>100</v>
      </c>
      <c r="DI26" s="111" t="s">
        <v>100</v>
      </c>
      <c r="DJ26" s="111" t="s">
        <v>100</v>
      </c>
      <c r="DK26" s="111" t="s">
        <v>100</v>
      </c>
      <c r="DL26" s="111" t="s">
        <v>100</v>
      </c>
      <c r="DM26" s="111" t="s">
        <v>100</v>
      </c>
      <c r="DN26" s="111" t="s">
        <v>100</v>
      </c>
      <c r="DO26" s="111" t="s">
        <v>100</v>
      </c>
      <c r="DP26" s="111"/>
      <c r="DQ26" s="111" t="s">
        <v>100</v>
      </c>
      <c r="DR26" s="111" t="s">
        <v>100</v>
      </c>
      <c r="DS26" s="111"/>
      <c r="DT26" s="111" t="s">
        <v>100</v>
      </c>
      <c r="DU26" s="111" t="s">
        <v>100</v>
      </c>
      <c r="DV26" s="111" t="s">
        <v>100</v>
      </c>
      <c r="DW26" s="111" t="s">
        <v>100</v>
      </c>
      <c r="DX26" s="111" t="s">
        <v>100</v>
      </c>
      <c r="DY26" s="111" t="s">
        <v>100</v>
      </c>
      <c r="DZ26" s="111" t="s">
        <v>100</v>
      </c>
      <c r="EA26" s="111" t="s">
        <v>100</v>
      </c>
      <c r="EB26" s="111" t="s">
        <v>100</v>
      </c>
      <c r="EC26" s="111" t="s">
        <v>100</v>
      </c>
      <c r="ED26" s="111" t="s">
        <v>100</v>
      </c>
      <c r="EE26" s="111" t="s">
        <v>100</v>
      </c>
      <c r="EF26" s="111" t="s">
        <v>100</v>
      </c>
      <c r="EG26" s="111" t="s">
        <v>100</v>
      </c>
      <c r="EH26" s="111" t="s">
        <v>100</v>
      </c>
      <c r="EI26" s="111" t="s">
        <v>100</v>
      </c>
      <c r="EJ26" s="111" t="s">
        <v>100</v>
      </c>
      <c r="EK26" s="111"/>
      <c r="EL26" s="111" t="s">
        <v>100</v>
      </c>
      <c r="EM26" s="111" t="s">
        <v>100</v>
      </c>
      <c r="EN26" s="111" t="s">
        <v>100</v>
      </c>
      <c r="EO26" s="110" t="s">
        <v>100</v>
      </c>
      <c r="EP26" s="108" t="s">
        <v>95</v>
      </c>
      <c r="EQ26" s="101" t="s">
        <v>21</v>
      </c>
      <c r="ER26" s="100"/>
      <c r="ES26" s="24">
        <f>COUNTIF(ET26:GI26,"●")</f>
        <v>22</v>
      </c>
      <c r="ET26" s="18"/>
      <c r="EU26" s="73" t="s">
        <v>147</v>
      </c>
      <c r="EV26" s="111"/>
      <c r="EW26" s="111"/>
      <c r="EX26" s="111"/>
      <c r="EY26" s="111" t="s">
        <v>100</v>
      </c>
      <c r="EZ26" s="111" t="s">
        <v>100</v>
      </c>
      <c r="FA26" s="111" t="s">
        <v>100</v>
      </c>
      <c r="FB26" s="111" t="s">
        <v>100</v>
      </c>
      <c r="FC26" s="111" t="s">
        <v>100</v>
      </c>
      <c r="FD26" s="111" t="s">
        <v>100</v>
      </c>
      <c r="FE26" s="111" t="s">
        <v>100</v>
      </c>
      <c r="FF26" s="111"/>
      <c r="FG26" s="111" t="s">
        <v>100</v>
      </c>
      <c r="FH26" s="111" t="s">
        <v>100</v>
      </c>
      <c r="FI26" s="111" t="s">
        <v>100</v>
      </c>
      <c r="FJ26" s="111"/>
      <c r="FK26" s="111"/>
      <c r="FL26" s="111">
        <v>4</v>
      </c>
      <c r="FM26" s="111" t="s">
        <v>100</v>
      </c>
      <c r="FN26" s="111" t="s">
        <v>100</v>
      </c>
      <c r="FO26" s="111" t="s">
        <v>100</v>
      </c>
      <c r="FP26" s="111"/>
      <c r="FQ26" s="111" t="s">
        <v>100</v>
      </c>
      <c r="FR26" s="111" t="s">
        <v>100</v>
      </c>
      <c r="FS26" s="111"/>
      <c r="FT26" s="111"/>
      <c r="FU26" s="111"/>
      <c r="FV26" s="111" t="s">
        <v>100</v>
      </c>
      <c r="FW26" s="111" t="s">
        <v>100</v>
      </c>
      <c r="FX26" s="111"/>
      <c r="FY26" s="111"/>
      <c r="FZ26" s="111" t="s">
        <v>100</v>
      </c>
      <c r="GA26" s="111"/>
      <c r="GB26" s="111" t="s">
        <v>100</v>
      </c>
      <c r="GC26" s="111"/>
      <c r="GD26" s="111"/>
      <c r="GE26" s="111"/>
      <c r="GF26" s="111"/>
      <c r="GG26" s="111"/>
      <c r="GH26" s="111" t="s">
        <v>100</v>
      </c>
      <c r="GI26" s="110" t="s">
        <v>100</v>
      </c>
      <c r="GJ26" s="109" t="s">
        <v>97</v>
      </c>
      <c r="GK26" s="101" t="s">
        <v>21</v>
      </c>
      <c r="GL26" s="100"/>
      <c r="GM26" s="24">
        <f t="shared" si="17"/>
        <v>36</v>
      </c>
      <c r="GN26" s="73" t="s">
        <v>147</v>
      </c>
      <c r="GO26" s="73" t="s">
        <v>147</v>
      </c>
      <c r="GP26" s="111" t="s">
        <v>100</v>
      </c>
      <c r="GQ26" s="111"/>
      <c r="GR26" s="111" t="s">
        <v>100</v>
      </c>
      <c r="GS26" s="111" t="s">
        <v>100</v>
      </c>
      <c r="GT26" s="111" t="s">
        <v>100</v>
      </c>
      <c r="GU26" s="111"/>
      <c r="GV26" s="111" t="s">
        <v>100</v>
      </c>
      <c r="GW26" s="111" t="s">
        <v>100</v>
      </c>
      <c r="GX26" s="111" t="s">
        <v>100</v>
      </c>
      <c r="GY26" s="111" t="s">
        <v>100</v>
      </c>
      <c r="GZ26" s="111" t="s">
        <v>100</v>
      </c>
      <c r="HA26" s="111" t="s">
        <v>100</v>
      </c>
      <c r="HB26" s="111" t="s">
        <v>100</v>
      </c>
      <c r="HC26" s="111" t="s">
        <v>100</v>
      </c>
      <c r="HD26" s="111" t="s">
        <v>100</v>
      </c>
      <c r="HE26" s="111" t="s">
        <v>100</v>
      </c>
      <c r="HF26" s="111" t="s">
        <v>100</v>
      </c>
      <c r="HG26" s="111" t="s">
        <v>100</v>
      </c>
      <c r="HH26" s="111" t="s">
        <v>100</v>
      </c>
      <c r="HI26" s="111" t="s">
        <v>100</v>
      </c>
      <c r="HJ26" s="111" t="s">
        <v>100</v>
      </c>
      <c r="HK26" s="111" t="s">
        <v>100</v>
      </c>
      <c r="HL26" s="111" t="s">
        <v>100</v>
      </c>
      <c r="HM26" s="111" t="s">
        <v>100</v>
      </c>
      <c r="HN26" s="111" t="s">
        <v>100</v>
      </c>
      <c r="HO26" s="111"/>
      <c r="HP26" s="111" t="s">
        <v>100</v>
      </c>
      <c r="HQ26" s="111" t="s">
        <v>100</v>
      </c>
      <c r="HR26" s="111"/>
      <c r="HS26" s="111" t="s">
        <v>100</v>
      </c>
      <c r="HT26" s="111"/>
      <c r="HU26" s="111" t="s">
        <v>100</v>
      </c>
      <c r="HV26" s="111" t="s">
        <v>100</v>
      </c>
      <c r="HW26" s="111" t="s">
        <v>100</v>
      </c>
      <c r="HX26" s="111" t="s">
        <v>100</v>
      </c>
      <c r="HY26" s="111"/>
      <c r="HZ26" s="111" t="s">
        <v>100</v>
      </c>
      <c r="IA26" s="111" t="s">
        <v>100</v>
      </c>
      <c r="IB26" s="111" t="s">
        <v>100</v>
      </c>
      <c r="IC26" s="110" t="s">
        <v>100</v>
      </c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</row>
    <row r="27" spans="1:251" ht="18" customHeight="1">
      <c r="A27" s="180" t="s">
        <v>234</v>
      </c>
      <c r="B27" s="181"/>
      <c r="C27" s="74" t="s">
        <v>158</v>
      </c>
      <c r="D27" s="75">
        <v>41154</v>
      </c>
      <c r="E27" s="75" t="s">
        <v>236</v>
      </c>
      <c r="F27" s="78"/>
      <c r="G27" s="76"/>
      <c r="H27" s="109" t="s">
        <v>153</v>
      </c>
      <c r="I27" s="30" t="s">
        <v>22</v>
      </c>
      <c r="J27" s="100"/>
      <c r="K27" s="24">
        <f>COUNTIF(L27:BA27,"●")</f>
        <v>32</v>
      </c>
      <c r="L27" s="73" t="s">
        <v>100</v>
      </c>
      <c r="M27" s="73" t="s">
        <v>100</v>
      </c>
      <c r="N27" s="111" t="s">
        <v>100</v>
      </c>
      <c r="O27" s="111" t="s">
        <v>100</v>
      </c>
      <c r="P27" s="111" t="s">
        <v>100</v>
      </c>
      <c r="Q27" s="111" t="s">
        <v>100</v>
      </c>
      <c r="R27" s="111" t="s">
        <v>100</v>
      </c>
      <c r="S27" s="111" t="s">
        <v>100</v>
      </c>
      <c r="T27" s="111" t="s">
        <v>100</v>
      </c>
      <c r="U27" s="111" t="s">
        <v>100</v>
      </c>
      <c r="V27" s="111" t="s">
        <v>100</v>
      </c>
      <c r="W27" s="111" t="s">
        <v>100</v>
      </c>
      <c r="X27" s="111" t="s">
        <v>100</v>
      </c>
      <c r="Y27" s="111" t="s">
        <v>100</v>
      </c>
      <c r="Z27" s="111" t="s">
        <v>100</v>
      </c>
      <c r="AA27" s="111" t="s">
        <v>100</v>
      </c>
      <c r="AB27" s="111" t="s">
        <v>100</v>
      </c>
      <c r="AC27" s="111" t="s">
        <v>100</v>
      </c>
      <c r="AD27" s="111" t="s">
        <v>100</v>
      </c>
      <c r="AE27" s="111" t="s">
        <v>100</v>
      </c>
      <c r="AF27" s="111" t="s">
        <v>100</v>
      </c>
      <c r="AG27" s="111" t="s">
        <v>100</v>
      </c>
      <c r="AH27" s="111" t="s">
        <v>100</v>
      </c>
      <c r="AI27" s="111" t="s">
        <v>100</v>
      </c>
      <c r="AJ27" s="111"/>
      <c r="AK27" s="111" t="s">
        <v>100</v>
      </c>
      <c r="AL27" s="111" t="s">
        <v>100</v>
      </c>
      <c r="AM27" s="111" t="s">
        <v>100</v>
      </c>
      <c r="AN27" s="111" t="s">
        <v>100</v>
      </c>
      <c r="AO27" s="111" t="s">
        <v>100</v>
      </c>
      <c r="AP27" s="111"/>
      <c r="AQ27" s="111" t="s">
        <v>100</v>
      </c>
      <c r="AR27" s="111" t="s">
        <v>100</v>
      </c>
      <c r="AS27" s="111"/>
      <c r="AT27" s="111"/>
      <c r="AU27" s="111"/>
      <c r="AV27" s="111"/>
      <c r="AW27" s="111"/>
      <c r="AX27" s="111" t="s">
        <v>100</v>
      </c>
      <c r="AY27" s="111"/>
      <c r="AZ27" s="111"/>
      <c r="BA27" s="111"/>
      <c r="BB27" s="109" t="s">
        <v>207</v>
      </c>
      <c r="BC27" s="30" t="s">
        <v>22</v>
      </c>
      <c r="BD27" s="100"/>
      <c r="BE27" s="24">
        <f>COUNTIF(BF27:CU27,"●")</f>
        <v>39</v>
      </c>
      <c r="BF27" s="73" t="s">
        <v>100</v>
      </c>
      <c r="BG27" s="73" t="s">
        <v>100</v>
      </c>
      <c r="BH27" s="111" t="s">
        <v>100</v>
      </c>
      <c r="BI27" s="111"/>
      <c r="BJ27" s="111" t="s">
        <v>100</v>
      </c>
      <c r="BK27" s="111" t="s">
        <v>100</v>
      </c>
      <c r="BL27" s="111" t="s">
        <v>100</v>
      </c>
      <c r="BM27" s="111" t="s">
        <v>100</v>
      </c>
      <c r="BN27" s="111" t="s">
        <v>100</v>
      </c>
      <c r="BO27" s="111" t="s">
        <v>100</v>
      </c>
      <c r="BP27" s="111" t="s">
        <v>100</v>
      </c>
      <c r="BQ27" s="111" t="s">
        <v>100</v>
      </c>
      <c r="BR27" s="111" t="s">
        <v>100</v>
      </c>
      <c r="BS27" s="111" t="s">
        <v>100</v>
      </c>
      <c r="BT27" s="111" t="s">
        <v>100</v>
      </c>
      <c r="BU27" s="111" t="s">
        <v>100</v>
      </c>
      <c r="BV27" s="111" t="s">
        <v>100</v>
      </c>
      <c r="BW27" s="111" t="s">
        <v>100</v>
      </c>
      <c r="BX27" s="111" t="s">
        <v>100</v>
      </c>
      <c r="BY27" s="111" t="s">
        <v>100</v>
      </c>
      <c r="BZ27" s="111" t="s">
        <v>100</v>
      </c>
      <c r="CA27" s="111" t="s">
        <v>100</v>
      </c>
      <c r="CB27" s="111" t="s">
        <v>100</v>
      </c>
      <c r="CC27" s="111" t="s">
        <v>100</v>
      </c>
      <c r="CD27" s="111"/>
      <c r="CE27" s="111" t="s">
        <v>100</v>
      </c>
      <c r="CF27" s="111" t="s">
        <v>100</v>
      </c>
      <c r="CG27" s="111" t="s">
        <v>100</v>
      </c>
      <c r="CH27" s="111" t="s">
        <v>100</v>
      </c>
      <c r="CI27" s="111" t="s">
        <v>100</v>
      </c>
      <c r="CJ27" s="111" t="s">
        <v>100</v>
      </c>
      <c r="CK27" s="111" t="s">
        <v>100</v>
      </c>
      <c r="CL27" s="111" t="s">
        <v>100</v>
      </c>
      <c r="CM27" s="111" t="s">
        <v>100</v>
      </c>
      <c r="CN27" s="35" t="s">
        <v>100</v>
      </c>
      <c r="CO27" s="35" t="s">
        <v>100</v>
      </c>
      <c r="CP27" s="35" t="s">
        <v>100</v>
      </c>
      <c r="CQ27" s="35"/>
      <c r="CR27" s="35" t="s">
        <v>100</v>
      </c>
      <c r="CS27" s="35" t="s">
        <v>100</v>
      </c>
      <c r="CT27" s="35" t="s">
        <v>100</v>
      </c>
      <c r="CU27" s="111" t="s">
        <v>100</v>
      </c>
      <c r="CV27" s="109" t="s">
        <v>94</v>
      </c>
      <c r="CW27" s="101" t="s">
        <v>21</v>
      </c>
      <c r="CX27" s="100"/>
      <c r="CY27" s="24">
        <f t="shared" si="16"/>
        <v>0</v>
      </c>
      <c r="CZ27" s="18"/>
      <c r="DA27" s="18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111"/>
      <c r="EI27" s="111"/>
      <c r="EJ27" s="111"/>
      <c r="EK27" s="111"/>
      <c r="EL27" s="111"/>
      <c r="EM27" s="111"/>
      <c r="EN27" s="111"/>
      <c r="EO27" s="110"/>
      <c r="EP27" s="108" t="s">
        <v>215</v>
      </c>
      <c r="EQ27" s="101" t="s">
        <v>21</v>
      </c>
      <c r="ER27" s="100"/>
      <c r="ES27" s="24">
        <f>COUNTIF(ET27:GI27,"●")</f>
        <v>1</v>
      </c>
      <c r="ET27" s="73"/>
      <c r="EU27" s="73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 t="s">
        <v>100</v>
      </c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0"/>
      <c r="GJ27" s="109" t="s">
        <v>54</v>
      </c>
      <c r="GK27" s="101" t="s">
        <v>21</v>
      </c>
      <c r="GL27" s="100"/>
      <c r="GM27" s="24">
        <f t="shared" si="17"/>
        <v>17</v>
      </c>
      <c r="GN27" s="73" t="s">
        <v>147</v>
      </c>
      <c r="GO27" s="73"/>
      <c r="GP27" s="111"/>
      <c r="GQ27" s="111"/>
      <c r="GR27" s="111" t="s">
        <v>100</v>
      </c>
      <c r="GS27" s="111"/>
      <c r="GT27" s="111" t="s">
        <v>100</v>
      </c>
      <c r="GU27" s="111" t="s">
        <v>100</v>
      </c>
      <c r="GV27" s="111" t="s">
        <v>100</v>
      </c>
      <c r="GW27" s="111" t="s">
        <v>100</v>
      </c>
      <c r="GX27" s="111" t="s">
        <v>100</v>
      </c>
      <c r="GY27" s="111" t="s">
        <v>100</v>
      </c>
      <c r="GZ27" s="111" t="s">
        <v>100</v>
      </c>
      <c r="HA27" s="111" t="s">
        <v>100</v>
      </c>
      <c r="HB27" s="111" t="s">
        <v>100</v>
      </c>
      <c r="HC27" s="111"/>
      <c r="HD27" s="111"/>
      <c r="HE27" s="111" t="s">
        <v>100</v>
      </c>
      <c r="HF27" s="111"/>
      <c r="HG27" s="111" t="s">
        <v>100</v>
      </c>
      <c r="HH27" s="111"/>
      <c r="HI27" s="111" t="s">
        <v>100</v>
      </c>
      <c r="HJ27" s="111" t="s">
        <v>100</v>
      </c>
      <c r="HK27" s="111"/>
      <c r="HL27" s="111"/>
      <c r="HM27" s="111" t="s">
        <v>100</v>
      </c>
      <c r="HN27" s="111" t="s">
        <v>100</v>
      </c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0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</row>
    <row r="28" spans="1:251" ht="18" customHeight="1">
      <c r="A28" s="178" t="s">
        <v>235</v>
      </c>
      <c r="B28" s="179"/>
      <c r="C28" s="175">
        <v>1</v>
      </c>
      <c r="D28" s="75">
        <v>41154</v>
      </c>
      <c r="E28" s="277"/>
      <c r="F28" s="175"/>
      <c r="G28" s="276"/>
      <c r="H28" s="109" t="s">
        <v>154</v>
      </c>
      <c r="I28" s="30" t="s">
        <v>22</v>
      </c>
      <c r="J28" s="100"/>
      <c r="K28" s="24">
        <f>COUNTIF(L28:BA28,"●")</f>
        <v>13</v>
      </c>
      <c r="L28" s="73"/>
      <c r="M28" s="73" t="s">
        <v>100</v>
      </c>
      <c r="N28" s="111"/>
      <c r="O28" s="111" t="s">
        <v>100</v>
      </c>
      <c r="P28" s="111" t="s">
        <v>100</v>
      </c>
      <c r="Q28" s="111"/>
      <c r="R28" s="111" t="s">
        <v>100</v>
      </c>
      <c r="S28" s="111" t="s">
        <v>100</v>
      </c>
      <c r="T28" s="111" t="s">
        <v>100</v>
      </c>
      <c r="U28" s="111" t="s">
        <v>100</v>
      </c>
      <c r="V28" s="111" t="s">
        <v>100</v>
      </c>
      <c r="W28" s="111"/>
      <c r="X28" s="111" t="s">
        <v>100</v>
      </c>
      <c r="Y28" s="111"/>
      <c r="Z28" s="111"/>
      <c r="AA28" s="111"/>
      <c r="AB28" s="111"/>
      <c r="AC28" s="111"/>
      <c r="AD28" s="111"/>
      <c r="AE28" s="111"/>
      <c r="AF28" s="111"/>
      <c r="AG28" s="111"/>
      <c r="AH28" s="111" t="s">
        <v>100</v>
      </c>
      <c r="AI28" s="111"/>
      <c r="AJ28" s="111"/>
      <c r="AK28" s="111"/>
      <c r="AL28" s="111"/>
      <c r="AM28" s="111"/>
      <c r="AN28" s="111"/>
      <c r="AO28" s="111"/>
      <c r="AP28" s="111"/>
      <c r="AQ28" s="111"/>
      <c r="AR28" s="111" t="s">
        <v>100</v>
      </c>
      <c r="AS28" s="111" t="s">
        <v>100</v>
      </c>
      <c r="AT28" s="111"/>
      <c r="AU28" s="111"/>
      <c r="AV28" s="111"/>
      <c r="AW28" s="111"/>
      <c r="AX28" s="111"/>
      <c r="AY28" s="111"/>
      <c r="AZ28" s="111"/>
      <c r="BA28" s="111" t="s">
        <v>100</v>
      </c>
      <c r="BB28" s="109"/>
      <c r="BC28" s="2"/>
      <c r="BD28" s="100"/>
      <c r="BE28" s="24"/>
      <c r="BF28" s="73"/>
      <c r="BG28" s="73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09" t="s">
        <v>51</v>
      </c>
      <c r="CW28" s="101" t="s">
        <v>21</v>
      </c>
      <c r="CX28" s="100"/>
      <c r="CY28" s="24">
        <f t="shared" si="16"/>
        <v>36</v>
      </c>
      <c r="CZ28" s="73" t="s">
        <v>147</v>
      </c>
      <c r="DA28" s="73" t="s">
        <v>147</v>
      </c>
      <c r="DB28" s="111" t="s">
        <v>100</v>
      </c>
      <c r="DC28" s="111" t="s">
        <v>100</v>
      </c>
      <c r="DD28" s="111" t="s">
        <v>100</v>
      </c>
      <c r="DE28" s="111" t="s">
        <v>100</v>
      </c>
      <c r="DF28" s="111" t="s">
        <v>100</v>
      </c>
      <c r="DG28" s="111" t="s">
        <v>100</v>
      </c>
      <c r="DH28" s="111" t="s">
        <v>100</v>
      </c>
      <c r="DI28" s="111" t="s">
        <v>100</v>
      </c>
      <c r="DJ28" s="111" t="s">
        <v>100</v>
      </c>
      <c r="DK28" s="111"/>
      <c r="DL28" s="111" t="s">
        <v>100</v>
      </c>
      <c r="DM28" s="111" t="s">
        <v>100</v>
      </c>
      <c r="DN28" s="111" t="s">
        <v>100</v>
      </c>
      <c r="DO28" s="111" t="s">
        <v>100</v>
      </c>
      <c r="DP28" s="111" t="s">
        <v>100</v>
      </c>
      <c r="DQ28" s="111" t="s">
        <v>100</v>
      </c>
      <c r="DR28" s="111"/>
      <c r="DS28" s="111" t="s">
        <v>100</v>
      </c>
      <c r="DT28" s="111" t="s">
        <v>100</v>
      </c>
      <c r="DU28" s="111" t="s">
        <v>100</v>
      </c>
      <c r="DV28" s="111" t="s">
        <v>100</v>
      </c>
      <c r="DW28" s="111" t="s">
        <v>100</v>
      </c>
      <c r="DX28" s="111"/>
      <c r="DY28" s="111" t="s">
        <v>100</v>
      </c>
      <c r="DZ28" s="111" t="s">
        <v>100</v>
      </c>
      <c r="EA28" s="111" t="s">
        <v>100</v>
      </c>
      <c r="EB28" s="111" t="s">
        <v>100</v>
      </c>
      <c r="EC28" s="111" t="s">
        <v>100</v>
      </c>
      <c r="ED28" s="111" t="s">
        <v>100</v>
      </c>
      <c r="EE28" s="111" t="s">
        <v>100</v>
      </c>
      <c r="EF28" s="111" t="s">
        <v>100</v>
      </c>
      <c r="EG28" s="111"/>
      <c r="EH28" s="111" t="s">
        <v>100</v>
      </c>
      <c r="EI28" s="111" t="s">
        <v>100</v>
      </c>
      <c r="EJ28" s="111" t="s">
        <v>100</v>
      </c>
      <c r="EK28" s="111"/>
      <c r="EL28" s="111" t="s">
        <v>100</v>
      </c>
      <c r="EM28" s="111" t="s">
        <v>100</v>
      </c>
      <c r="EN28" s="111" t="s">
        <v>100</v>
      </c>
      <c r="EO28" s="110"/>
      <c r="EP28" s="108"/>
      <c r="EQ28" s="101"/>
      <c r="ER28" s="100"/>
      <c r="ES28" s="24"/>
      <c r="ET28" s="73"/>
      <c r="EU28" s="73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0"/>
      <c r="GJ28" s="109" t="s">
        <v>33</v>
      </c>
      <c r="GK28" s="101" t="s">
        <v>21</v>
      </c>
      <c r="GL28" s="100"/>
      <c r="GM28" s="24">
        <f t="shared" si="17"/>
        <v>23</v>
      </c>
      <c r="GN28" s="73" t="s">
        <v>147</v>
      </c>
      <c r="GO28" s="73" t="s">
        <v>147</v>
      </c>
      <c r="GP28" s="111" t="s">
        <v>100</v>
      </c>
      <c r="GQ28" s="111"/>
      <c r="GR28" s="111" t="s">
        <v>100</v>
      </c>
      <c r="GS28" s="111" t="s">
        <v>100</v>
      </c>
      <c r="GT28" s="111" t="s">
        <v>100</v>
      </c>
      <c r="GU28" s="111" t="s">
        <v>100</v>
      </c>
      <c r="GV28" s="111" t="s">
        <v>100</v>
      </c>
      <c r="GW28" s="111" t="s">
        <v>100</v>
      </c>
      <c r="GX28" s="111" t="s">
        <v>100</v>
      </c>
      <c r="GY28" s="111" t="s">
        <v>100</v>
      </c>
      <c r="GZ28" s="111" t="s">
        <v>100</v>
      </c>
      <c r="HA28" s="111" t="s">
        <v>100</v>
      </c>
      <c r="HB28" s="111" t="s">
        <v>100</v>
      </c>
      <c r="HC28" s="111" t="s">
        <v>100</v>
      </c>
      <c r="HD28" s="111"/>
      <c r="HE28" s="111" t="s">
        <v>100</v>
      </c>
      <c r="HF28" s="111" t="s">
        <v>100</v>
      </c>
      <c r="HG28" s="111" t="s">
        <v>100</v>
      </c>
      <c r="HH28" s="111" t="s">
        <v>100</v>
      </c>
      <c r="HI28" s="111"/>
      <c r="HJ28" s="111" t="s">
        <v>100</v>
      </c>
      <c r="HK28" s="111" t="s">
        <v>100</v>
      </c>
      <c r="HL28" s="111" t="s">
        <v>100</v>
      </c>
      <c r="HM28" s="111" t="s">
        <v>100</v>
      </c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0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</row>
    <row r="29" spans="1:251" ht="18" customHeight="1">
      <c r="A29" s="178" t="s">
        <v>238</v>
      </c>
      <c r="B29" s="179"/>
      <c r="C29" s="175">
        <v>2</v>
      </c>
      <c r="D29" s="75">
        <v>41175</v>
      </c>
      <c r="E29" s="175"/>
      <c r="F29" s="175"/>
      <c r="G29" s="276"/>
      <c r="H29" s="109"/>
      <c r="I29" s="2"/>
      <c r="J29" s="102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109"/>
      <c r="BC29" s="2"/>
      <c r="BD29" s="102"/>
      <c r="BE29" s="24"/>
      <c r="BF29" s="18"/>
      <c r="BG29" s="18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109" t="s">
        <v>160</v>
      </c>
      <c r="CW29" s="101" t="s">
        <v>21</v>
      </c>
      <c r="CX29" s="100"/>
      <c r="CY29" s="24">
        <f t="shared" si="16"/>
        <v>10</v>
      </c>
      <c r="CZ29" s="18"/>
      <c r="DA29" s="111" t="s">
        <v>100</v>
      </c>
      <c r="DB29" s="111" t="s">
        <v>100</v>
      </c>
      <c r="DC29" s="111"/>
      <c r="DD29" s="111" t="s">
        <v>100</v>
      </c>
      <c r="DE29" s="111" t="s">
        <v>100</v>
      </c>
      <c r="DF29" s="111" t="s">
        <v>100</v>
      </c>
      <c r="DG29" s="111" t="s">
        <v>100</v>
      </c>
      <c r="DH29" s="111"/>
      <c r="DI29" s="111" t="s">
        <v>100</v>
      </c>
      <c r="DJ29" s="111"/>
      <c r="DK29" s="111"/>
      <c r="DL29" s="111"/>
      <c r="DM29" s="111"/>
      <c r="DN29" s="111" t="s">
        <v>100</v>
      </c>
      <c r="DO29" s="111"/>
      <c r="DP29" s="111"/>
      <c r="DQ29" s="111"/>
      <c r="DR29" s="111"/>
      <c r="DS29" s="111" t="s">
        <v>100</v>
      </c>
      <c r="DT29" s="111" t="s">
        <v>100</v>
      </c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0"/>
      <c r="EP29" s="169"/>
      <c r="EQ29" s="101"/>
      <c r="ER29" s="100"/>
      <c r="ES29" s="24"/>
      <c r="ET29" s="18"/>
      <c r="EU29" s="18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109" t="s">
        <v>231</v>
      </c>
      <c r="GK29" s="101" t="s">
        <v>21</v>
      </c>
      <c r="GL29" s="100"/>
      <c r="GM29" s="24">
        <f t="shared" si="17"/>
        <v>7</v>
      </c>
      <c r="GN29" s="73"/>
      <c r="GO29" s="73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 t="s">
        <v>100</v>
      </c>
      <c r="HS29" s="111" t="s">
        <v>100</v>
      </c>
      <c r="HT29" s="111" t="s">
        <v>100</v>
      </c>
      <c r="HU29" s="111" t="s">
        <v>100</v>
      </c>
      <c r="HV29" s="111"/>
      <c r="HW29" s="111" t="s">
        <v>100</v>
      </c>
      <c r="HX29" s="111" t="s">
        <v>100</v>
      </c>
      <c r="HY29" s="111"/>
      <c r="HZ29" s="111"/>
      <c r="IA29" s="111"/>
      <c r="IB29" s="111"/>
      <c r="IC29" s="110" t="s">
        <v>100</v>
      </c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</row>
    <row r="30" spans="1:252" ht="18" customHeight="1">
      <c r="A30" s="178" t="s">
        <v>239</v>
      </c>
      <c r="B30" s="179"/>
      <c r="C30" s="175">
        <v>1</v>
      </c>
      <c r="D30" s="75">
        <v>41210</v>
      </c>
      <c r="E30" s="175"/>
      <c r="F30" s="175"/>
      <c r="G30" s="276"/>
      <c r="H30" s="43"/>
      <c r="I30" s="2"/>
      <c r="J30" s="102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19"/>
      <c r="BB30" s="165"/>
      <c r="BC30" s="2"/>
      <c r="BD30" s="102"/>
      <c r="BE30" s="24"/>
      <c r="BF30" s="18"/>
      <c r="BG30" s="18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109" t="s">
        <v>205</v>
      </c>
      <c r="CW30" s="101" t="s">
        <v>22</v>
      </c>
      <c r="CX30" s="100"/>
      <c r="CY30" s="24">
        <f t="shared" si="16"/>
        <v>38</v>
      </c>
      <c r="CZ30" s="18" t="s">
        <v>100</v>
      </c>
      <c r="DA30" s="18" t="s">
        <v>100</v>
      </c>
      <c r="DB30" s="35" t="s">
        <v>100</v>
      </c>
      <c r="DC30" s="35"/>
      <c r="DD30" s="35"/>
      <c r="DE30" s="35"/>
      <c r="DF30" s="35" t="s">
        <v>100</v>
      </c>
      <c r="DG30" s="35" t="s">
        <v>100</v>
      </c>
      <c r="DH30" s="35" t="s">
        <v>100</v>
      </c>
      <c r="DI30" s="35" t="s">
        <v>100</v>
      </c>
      <c r="DJ30" s="35" t="s">
        <v>100</v>
      </c>
      <c r="DK30" s="35" t="s">
        <v>100</v>
      </c>
      <c r="DL30" s="35" t="s">
        <v>100</v>
      </c>
      <c r="DM30" s="35" t="s">
        <v>100</v>
      </c>
      <c r="DN30" s="35" t="s">
        <v>100</v>
      </c>
      <c r="DO30" s="35" t="s">
        <v>100</v>
      </c>
      <c r="DP30" s="35" t="s">
        <v>100</v>
      </c>
      <c r="DQ30" s="35" t="s">
        <v>100</v>
      </c>
      <c r="DR30" s="35" t="s">
        <v>100</v>
      </c>
      <c r="DS30" s="35" t="s">
        <v>100</v>
      </c>
      <c r="DT30" s="35" t="s">
        <v>100</v>
      </c>
      <c r="DU30" s="35" t="s">
        <v>100</v>
      </c>
      <c r="DV30" s="35" t="s">
        <v>100</v>
      </c>
      <c r="DW30" s="35" t="s">
        <v>100</v>
      </c>
      <c r="DX30" s="35" t="s">
        <v>100</v>
      </c>
      <c r="DY30" s="35" t="s">
        <v>100</v>
      </c>
      <c r="DZ30" s="35" t="s">
        <v>100</v>
      </c>
      <c r="EA30" s="35" t="s">
        <v>100</v>
      </c>
      <c r="EB30" s="35" t="s">
        <v>100</v>
      </c>
      <c r="EC30" s="35" t="s">
        <v>100</v>
      </c>
      <c r="ED30" s="35" t="s">
        <v>100</v>
      </c>
      <c r="EE30" s="35" t="s">
        <v>100</v>
      </c>
      <c r="EF30" s="35" t="s">
        <v>100</v>
      </c>
      <c r="EG30" s="35" t="s">
        <v>100</v>
      </c>
      <c r="EH30" s="111" t="s">
        <v>100</v>
      </c>
      <c r="EI30" s="111" t="s">
        <v>100</v>
      </c>
      <c r="EJ30" s="111" t="s">
        <v>100</v>
      </c>
      <c r="EK30" s="111"/>
      <c r="EL30" s="111" t="s">
        <v>100</v>
      </c>
      <c r="EM30" s="111" t="s">
        <v>100</v>
      </c>
      <c r="EN30" s="111" t="s">
        <v>100</v>
      </c>
      <c r="EO30" s="110" t="s">
        <v>100</v>
      </c>
      <c r="EP30" s="169"/>
      <c r="EQ30" s="101"/>
      <c r="ER30" s="100"/>
      <c r="ES30" s="24"/>
      <c r="ET30" s="18"/>
      <c r="EU30" s="18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109"/>
      <c r="GK30" s="101"/>
      <c r="GL30" s="100"/>
      <c r="GM30" s="24"/>
      <c r="GN30" s="73"/>
      <c r="GO30" s="73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0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</row>
    <row r="31" spans="1:252" ht="16.5">
      <c r="A31" s="178" t="s">
        <v>240</v>
      </c>
      <c r="B31" s="179"/>
      <c r="C31" s="175">
        <v>3</v>
      </c>
      <c r="D31" s="75">
        <v>41210</v>
      </c>
      <c r="E31" s="175"/>
      <c r="F31" s="175"/>
      <c r="G31" s="276"/>
      <c r="H31" s="141"/>
      <c r="I31" s="120"/>
      <c r="J31" s="142"/>
      <c r="K31" s="123"/>
      <c r="L31" s="123"/>
      <c r="M31" s="123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5"/>
      <c r="BB31" s="147"/>
      <c r="BC31" s="120"/>
      <c r="BD31" s="142"/>
      <c r="BE31" s="122"/>
      <c r="BF31" s="123"/>
      <c r="BG31" s="123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52" t="s">
        <v>214</v>
      </c>
      <c r="CW31" s="170" t="s">
        <v>22</v>
      </c>
      <c r="CX31" s="142"/>
      <c r="CY31" s="122">
        <f t="shared" si="16"/>
        <v>5</v>
      </c>
      <c r="CZ31" s="123"/>
      <c r="DA31" s="123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 t="s">
        <v>100</v>
      </c>
      <c r="DL31" s="124" t="s">
        <v>100</v>
      </c>
      <c r="DM31" s="124"/>
      <c r="DN31" s="124"/>
      <c r="DO31" s="124" t="s">
        <v>100</v>
      </c>
      <c r="DP31" s="124" t="s">
        <v>100</v>
      </c>
      <c r="DQ31" s="124"/>
      <c r="DR31" s="124"/>
      <c r="DS31" s="124"/>
      <c r="DT31" s="124"/>
      <c r="DU31" s="124"/>
      <c r="DV31" s="124" t="s">
        <v>100</v>
      </c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53"/>
      <c r="EP31" s="151"/>
      <c r="EQ31" s="143"/>
      <c r="ER31" s="144"/>
      <c r="ES31" s="122"/>
      <c r="ET31" s="123"/>
      <c r="EU31" s="123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41"/>
      <c r="GK31" s="120"/>
      <c r="GL31" s="142"/>
      <c r="GM31" s="122"/>
      <c r="GN31" s="123"/>
      <c r="GO31" s="123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4"/>
      <c r="HJ31" s="124"/>
      <c r="HK31" s="124"/>
      <c r="HL31" s="124"/>
      <c r="HM31" s="124"/>
      <c r="HN31" s="124"/>
      <c r="HO31" s="124"/>
      <c r="HP31" s="124"/>
      <c r="HQ31" s="124"/>
      <c r="HR31" s="124"/>
      <c r="HS31" s="124"/>
      <c r="HT31" s="124"/>
      <c r="HU31" s="124"/>
      <c r="HV31" s="124"/>
      <c r="HW31" s="124"/>
      <c r="HX31" s="124"/>
      <c r="HY31" s="124"/>
      <c r="HZ31" s="124"/>
      <c r="IA31" s="124"/>
      <c r="IB31" s="124"/>
      <c r="IC31" s="125"/>
      <c r="ID31" s="66"/>
      <c r="IE31" s="67"/>
      <c r="IF31" s="103"/>
      <c r="IG31" s="68"/>
      <c r="IH31" s="69"/>
      <c r="II31" s="69"/>
      <c r="IJ31" s="69"/>
      <c r="IK31" s="66"/>
      <c r="IL31" s="67"/>
      <c r="IM31" s="103"/>
      <c r="IN31" s="70"/>
      <c r="IO31" s="69"/>
      <c r="IP31" s="69"/>
      <c r="IQ31" s="69"/>
      <c r="IR31" s="65"/>
    </row>
    <row r="32" spans="1:252" ht="18" customHeight="1">
      <c r="A32" s="178" t="s">
        <v>241</v>
      </c>
      <c r="B32" s="179"/>
      <c r="C32" s="175">
        <v>3</v>
      </c>
      <c r="D32" s="75">
        <v>41210</v>
      </c>
      <c r="E32" s="175"/>
      <c r="F32" s="175"/>
      <c r="G32" s="276"/>
      <c r="H32" s="167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8"/>
      <c r="AW32" s="168"/>
      <c r="AX32" s="168"/>
      <c r="AY32" s="168"/>
      <c r="AZ32" s="168"/>
      <c r="BA32" s="164"/>
      <c r="BB32" s="166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8"/>
      <c r="CQ32" s="168"/>
      <c r="CR32" s="168"/>
      <c r="CS32" s="168"/>
      <c r="CT32" s="168"/>
      <c r="CU32" s="168"/>
      <c r="CV32" s="167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8"/>
      <c r="EK32" s="168"/>
      <c r="EL32" s="168"/>
      <c r="EM32" s="168"/>
      <c r="EN32" s="168"/>
      <c r="EO32" s="164"/>
      <c r="EP32" s="166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3"/>
      <c r="GC32" s="163"/>
      <c r="GD32" s="168"/>
      <c r="GE32" s="168"/>
      <c r="GF32" s="168"/>
      <c r="GG32" s="168"/>
      <c r="GH32" s="168"/>
      <c r="GI32" s="168"/>
      <c r="GJ32" s="167"/>
      <c r="GK32" s="163"/>
      <c r="GL32" s="163"/>
      <c r="GM32" s="163"/>
      <c r="GN32" s="163"/>
      <c r="GO32" s="163"/>
      <c r="GP32" s="163"/>
      <c r="GQ32" s="163"/>
      <c r="GR32" s="163"/>
      <c r="GS32" s="163"/>
      <c r="GT32" s="163"/>
      <c r="GU32" s="163"/>
      <c r="GV32" s="163"/>
      <c r="GW32" s="163"/>
      <c r="GX32" s="163"/>
      <c r="GY32" s="163"/>
      <c r="GZ32" s="163"/>
      <c r="HA32" s="163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8"/>
      <c r="HY32" s="168"/>
      <c r="HZ32" s="168"/>
      <c r="IA32" s="168"/>
      <c r="IB32" s="168"/>
      <c r="IC32" s="164"/>
      <c r="ID32" s="71"/>
      <c r="IE32" s="71"/>
      <c r="IF32" s="71"/>
      <c r="IG32" s="71">
        <v>0</v>
      </c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65"/>
    </row>
    <row r="33" spans="1:241" ht="18" customHeight="1" thickBot="1">
      <c r="A33" s="176"/>
      <c r="B33" s="177"/>
      <c r="C33" s="174"/>
      <c r="D33" s="80"/>
      <c r="E33" s="174"/>
      <c r="F33" s="174"/>
      <c r="G33" s="278"/>
      <c r="H33" s="149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50"/>
      <c r="AW33" s="150"/>
      <c r="AX33" s="150"/>
      <c r="AY33" s="150"/>
      <c r="AZ33" s="150"/>
      <c r="BA33" s="146"/>
      <c r="BB33" s="148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50"/>
      <c r="CQ33" s="150"/>
      <c r="CR33" s="150"/>
      <c r="CS33" s="150"/>
      <c r="CT33" s="150"/>
      <c r="CU33" s="150"/>
      <c r="CV33" s="149"/>
      <c r="CW33" s="145"/>
      <c r="CX33" s="145"/>
      <c r="CY33" s="145">
        <v>0</v>
      </c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50"/>
      <c r="EK33" s="150"/>
      <c r="EL33" s="150"/>
      <c r="EM33" s="150"/>
      <c r="EN33" s="150"/>
      <c r="EO33" s="146"/>
      <c r="EP33" s="148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50"/>
      <c r="GE33" s="150"/>
      <c r="GF33" s="150"/>
      <c r="GG33" s="150"/>
      <c r="GH33" s="150"/>
      <c r="GI33" s="150"/>
      <c r="GJ33" s="149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50"/>
      <c r="HY33" s="150"/>
      <c r="HZ33" s="150"/>
      <c r="IA33" s="150"/>
      <c r="IB33" s="150"/>
      <c r="IC33" s="146"/>
      <c r="IG33" s="29">
        <v>0</v>
      </c>
    </row>
    <row r="34" spans="103:241" ht="18" customHeight="1">
      <c r="CY34" s="29">
        <v>0</v>
      </c>
      <c r="IG34" s="29">
        <v>0</v>
      </c>
    </row>
    <row r="35" spans="3:251" ht="18" customHeight="1">
      <c r="C35" s="29"/>
      <c r="D35" s="29"/>
      <c r="E35" s="29"/>
      <c r="F35" s="29"/>
      <c r="G35" s="29"/>
      <c r="IH35" s="12"/>
      <c r="II35" s="12"/>
      <c r="IJ35" s="12"/>
      <c r="IK35" s="12"/>
      <c r="IL35" s="12"/>
      <c r="IM35" s="12"/>
      <c r="IN35" s="12"/>
      <c r="IO35" s="12"/>
      <c r="IP35" s="12"/>
      <c r="IQ35" s="12"/>
    </row>
    <row r="36" spans="3:251" ht="18" customHeight="1">
      <c r="C36" s="29"/>
      <c r="D36" s="29"/>
      <c r="E36" s="29"/>
      <c r="F36" s="29"/>
      <c r="G36" s="29"/>
      <c r="IH36" s="12"/>
      <c r="II36" s="12"/>
      <c r="IJ36" s="12"/>
      <c r="IK36" s="12"/>
      <c r="IL36" s="12"/>
      <c r="IM36" s="12"/>
      <c r="IN36" s="12"/>
      <c r="IO36" s="12"/>
      <c r="IP36" s="12"/>
      <c r="IQ36" s="12"/>
    </row>
    <row r="37" spans="3:251" ht="18" customHeight="1">
      <c r="C37" s="29"/>
      <c r="D37" s="29"/>
      <c r="E37" s="29"/>
      <c r="F37" s="29"/>
      <c r="G37" s="29"/>
      <c r="IH37" s="12"/>
      <c r="II37" s="12"/>
      <c r="IJ37" s="12"/>
      <c r="IK37" s="12"/>
      <c r="IL37" s="12"/>
      <c r="IM37" s="12"/>
      <c r="IN37" s="12"/>
      <c r="IO37" s="12"/>
      <c r="IP37" s="12"/>
      <c r="IQ37" s="12"/>
    </row>
    <row r="38" spans="3:251" ht="18" customHeight="1">
      <c r="C38" s="29"/>
      <c r="D38" s="29"/>
      <c r="E38" s="29"/>
      <c r="F38" s="29"/>
      <c r="G38" s="29"/>
      <c r="IH38" s="12"/>
      <c r="II38" s="12"/>
      <c r="IJ38" s="12"/>
      <c r="IK38" s="12"/>
      <c r="IL38" s="12"/>
      <c r="IM38" s="12"/>
      <c r="IN38" s="12"/>
      <c r="IO38" s="12"/>
      <c r="IP38" s="12"/>
      <c r="IQ38" s="12"/>
    </row>
    <row r="39" spans="3:251" ht="18" customHeight="1">
      <c r="C39" s="29"/>
      <c r="D39" s="29"/>
      <c r="E39" s="29"/>
      <c r="F39" s="29"/>
      <c r="G39" s="29"/>
      <c r="IH39" s="12"/>
      <c r="II39" s="12"/>
      <c r="IJ39" s="12"/>
      <c r="IK39" s="12"/>
      <c r="IL39" s="12"/>
      <c r="IM39" s="12"/>
      <c r="IN39" s="12"/>
      <c r="IO39" s="12"/>
      <c r="IP39" s="12"/>
      <c r="IQ39" s="12"/>
    </row>
    <row r="40" spans="3:251" ht="18" customHeight="1">
      <c r="C40" s="29"/>
      <c r="D40" s="29"/>
      <c r="E40" s="29"/>
      <c r="F40" s="29"/>
      <c r="G40" s="29"/>
      <c r="IH40" s="12"/>
      <c r="II40" s="12"/>
      <c r="IJ40" s="12"/>
      <c r="IK40" s="12"/>
      <c r="IL40" s="12"/>
      <c r="IM40" s="12"/>
      <c r="IN40" s="12"/>
      <c r="IO40" s="12"/>
      <c r="IP40" s="12"/>
      <c r="IQ40" s="12"/>
    </row>
    <row r="46" ht="18" customHeight="1">
      <c r="CY46" s="29">
        <v>0</v>
      </c>
    </row>
    <row r="65536" ht="18" customHeight="1">
      <c r="H65536" s="99"/>
    </row>
  </sheetData>
  <sheetProtection/>
  <mergeCells count="84">
    <mergeCell ref="A29:B29"/>
    <mergeCell ref="A30:B30"/>
    <mergeCell ref="A31:B31"/>
    <mergeCell ref="A32:B32"/>
    <mergeCell ref="A1:G2"/>
    <mergeCell ref="A3:G4"/>
    <mergeCell ref="L3:BA3"/>
    <mergeCell ref="A13:A14"/>
    <mergeCell ref="F8:G8"/>
    <mergeCell ref="B7:C7"/>
    <mergeCell ref="F9:G9"/>
    <mergeCell ref="B8:C8"/>
    <mergeCell ref="F10:G10"/>
    <mergeCell ref="D8:E8"/>
    <mergeCell ref="GN3:IC3"/>
    <mergeCell ref="BF22:CU22"/>
    <mergeCell ref="L22:BA22"/>
    <mergeCell ref="EQ20:ES20"/>
    <mergeCell ref="CW20:CY20"/>
    <mergeCell ref="ET20:GI20"/>
    <mergeCell ref="BF20:CU20"/>
    <mergeCell ref="ET22:GI22"/>
    <mergeCell ref="GL4:GM5"/>
    <mergeCell ref="BF5:CU5"/>
    <mergeCell ref="D9:E9"/>
    <mergeCell ref="BD4:BE5"/>
    <mergeCell ref="D7:E7"/>
    <mergeCell ref="F7:G7"/>
    <mergeCell ref="B9:C9"/>
    <mergeCell ref="CZ5:EO5"/>
    <mergeCell ref="CX4:CY5"/>
    <mergeCell ref="ER4:ES5"/>
    <mergeCell ref="EP18:GI18"/>
    <mergeCell ref="CZ20:EO20"/>
    <mergeCell ref="GN22:IC22"/>
    <mergeCell ref="GK20:GM20"/>
    <mergeCell ref="GL21:GM22"/>
    <mergeCell ref="ET5:GI5"/>
    <mergeCell ref="CW3:CY3"/>
    <mergeCell ref="EQ3:ES3"/>
    <mergeCell ref="ET3:GI3"/>
    <mergeCell ref="J4:K5"/>
    <mergeCell ref="L5:BA5"/>
    <mergeCell ref="GN20:IC20"/>
    <mergeCell ref="GN5:IC5"/>
    <mergeCell ref="CV19:EO19"/>
    <mergeCell ref="EP19:GI19"/>
    <mergeCell ref="GJ19:IC19"/>
    <mergeCell ref="BD21:BE22"/>
    <mergeCell ref="B13:C14"/>
    <mergeCell ref="D13:E14"/>
    <mergeCell ref="L20:BA20"/>
    <mergeCell ref="F13:G14"/>
    <mergeCell ref="ER21:ES22"/>
    <mergeCell ref="A21:B21"/>
    <mergeCell ref="CX21:CY22"/>
    <mergeCell ref="CZ22:EO22"/>
    <mergeCell ref="GK3:GM3"/>
    <mergeCell ref="CZ3:EO3"/>
    <mergeCell ref="BF3:CU3"/>
    <mergeCell ref="B11:G11"/>
    <mergeCell ref="BC20:BE20"/>
    <mergeCell ref="CV18:EO18"/>
    <mergeCell ref="A19:B19"/>
    <mergeCell ref="A20:B20"/>
    <mergeCell ref="I3:K3"/>
    <mergeCell ref="BC3:BE3"/>
    <mergeCell ref="A15:G16"/>
    <mergeCell ref="J21:K22"/>
    <mergeCell ref="I20:K20"/>
    <mergeCell ref="A25:B25"/>
    <mergeCell ref="A26:B26"/>
    <mergeCell ref="A24:B24"/>
    <mergeCell ref="A22:B22"/>
    <mergeCell ref="A33:B33"/>
    <mergeCell ref="A28:B28"/>
    <mergeCell ref="A27:B27"/>
    <mergeCell ref="A18:B18"/>
    <mergeCell ref="B12:G12"/>
    <mergeCell ref="A5:G6"/>
    <mergeCell ref="A23:B23"/>
    <mergeCell ref="A17:B17"/>
    <mergeCell ref="B10:C10"/>
    <mergeCell ref="D10:E10"/>
  </mergeCells>
  <conditionalFormatting sqref="BB7:BB17 H7:H17 IK31 ID31 H24:H31 BB24:BB31 CV24:CV31 EP7:EP17 GJ7:GJ17 EP24:EP30 CV7:CV17 GJ24:GJ31 A18:A27 H65536">
    <cfRule type="expression" priority="182" dxfId="176" stopIfTrue="1">
      <formula>B7="신"</formula>
    </cfRule>
    <cfRule type="expression" priority="183" dxfId="177" stopIfTrue="1">
      <formula>ISERROR(A7)</formula>
    </cfRule>
  </conditionalFormatting>
  <conditionalFormatting sqref="IM31 IO31:IQ31 IF31 GL31 GN10:IC10 GN10:GN16 GL8:GL17 ER8:ER17 ER25:ER30 CX25:CX30 BD29:BD31 BD8:BD17 M31:BA31 J29:J31 J8:J17 CX8:CX17 HU10:IB17 L24:BA24 L26:BA28 CZ24:EO31 BF24:CU31 GO10:IC13 GN13:IC17 ET24:GI31 HV8:IC9 L7:BA17 BF7:CU17 CZ7:EO17 ET7:GI17 AT24:BA28 GN24:IC31">
    <cfRule type="cellIs" priority="181" dxfId="177" operator="equal" stopIfTrue="1">
      <formula>0</formula>
    </cfRule>
  </conditionalFormatting>
  <conditionalFormatting sqref="C18:C27">
    <cfRule type="cellIs" priority="175" dxfId="177" operator="equal" stopIfTrue="1">
      <formula>0</formula>
    </cfRule>
    <cfRule type="cellIs" priority="176" dxfId="178" operator="between" stopIfTrue="1">
      <formula>3</formula>
      <formula>4</formula>
    </cfRule>
  </conditionalFormatting>
  <conditionalFormatting sqref="IE31 IH31:IJ31 IL31 GL24:GL30 GL7 GK24:GK31 ER24 ER7 EQ7:EQ17 EQ24:EQ31 CX24 CX31 CX7 CW24:CW31 BD24 BD27 BD7 BC7:BC17 BC24:BC31 L31 J24:J28 J7 I24:I31 I7:I17 CW7:CW17 GK26:GL29 GN7:IC9 GK7:GK17 HU7:IB11 HV12:IC12 GO10:IC11 GO13:IC16 IC17 CU26:CU27 EO25:EO26 EO28 EO30 CU24 GI24:GI26 IC24:IC26 L24:BA30">
    <cfRule type="expression" priority="180" dxfId="176" stopIfTrue="1">
      <formula>I7="신"</formula>
    </cfRule>
  </conditionalFormatting>
  <conditionalFormatting sqref="D13 B12:B13 B8:B10 D8:D10">
    <cfRule type="expression" priority="179" dxfId="177" stopIfTrue="1">
      <formula>ISERROR($B$8:$E$14)</formula>
    </cfRule>
  </conditionalFormatting>
  <conditionalFormatting sqref="D18:G27 D33 D28 E17:G17">
    <cfRule type="cellIs" priority="262" dxfId="179" operator="equal" stopIfTrue="1">
      <formula>#REF!</formula>
    </cfRule>
  </conditionalFormatting>
  <conditionalFormatting sqref="A21">
    <cfRule type="expression" priority="106" dxfId="176" stopIfTrue="1">
      <formula>B21="신"</formula>
    </cfRule>
    <cfRule type="expression" priority="107" dxfId="177" stopIfTrue="1">
      <formula>ISERROR(A21)</formula>
    </cfRule>
  </conditionalFormatting>
  <conditionalFormatting sqref="A20">
    <cfRule type="expression" priority="99" dxfId="176" stopIfTrue="1">
      <formula>B20="신"</formula>
    </cfRule>
    <cfRule type="expression" priority="100" dxfId="177" stopIfTrue="1">
      <formula>ISERROR(A20)</formula>
    </cfRule>
  </conditionalFormatting>
  <conditionalFormatting sqref="A20">
    <cfRule type="expression" priority="92" dxfId="176" stopIfTrue="1">
      <formula>B20="신"</formula>
    </cfRule>
    <cfRule type="expression" priority="93" dxfId="177" stopIfTrue="1">
      <formula>ISERROR(A20)</formula>
    </cfRule>
  </conditionalFormatting>
  <conditionalFormatting sqref="A19">
    <cfRule type="expression" priority="90" dxfId="176" stopIfTrue="1">
      <formula>B19="신"</formula>
    </cfRule>
    <cfRule type="expression" priority="91" dxfId="177" stopIfTrue="1">
      <formula>ISERROR(A19)</formula>
    </cfRule>
  </conditionalFormatting>
  <conditionalFormatting sqref="A24">
    <cfRule type="expression" priority="88" dxfId="176" stopIfTrue="1">
      <formula>B24="신"</formula>
    </cfRule>
    <cfRule type="expression" priority="89" dxfId="177" stopIfTrue="1">
      <formula>ISERROR(A24)</formula>
    </cfRule>
  </conditionalFormatting>
  <conditionalFormatting sqref="A25">
    <cfRule type="expression" priority="76" dxfId="176" stopIfTrue="1">
      <formula>B25="신"</formula>
    </cfRule>
    <cfRule type="expression" priority="77" dxfId="177" stopIfTrue="1">
      <formula>ISERROR(A25)</formula>
    </cfRule>
  </conditionalFormatting>
  <conditionalFormatting sqref="A20">
    <cfRule type="expression" priority="65" dxfId="176" stopIfTrue="1">
      <formula>B20="신"</formula>
    </cfRule>
    <cfRule type="expression" priority="66" dxfId="177" stopIfTrue="1">
      <formula>ISERROR(A20)</formula>
    </cfRule>
  </conditionalFormatting>
  <conditionalFormatting sqref="A19">
    <cfRule type="expression" priority="63" dxfId="176" stopIfTrue="1">
      <formula>B19="신"</formula>
    </cfRule>
    <cfRule type="expression" priority="64" dxfId="177" stopIfTrue="1">
      <formula>ISERROR(A19)</formula>
    </cfRule>
  </conditionalFormatting>
  <conditionalFormatting sqref="A19">
    <cfRule type="expression" priority="61" dxfId="176" stopIfTrue="1">
      <formula>B19="신"</formula>
    </cfRule>
    <cfRule type="expression" priority="62" dxfId="177" stopIfTrue="1">
      <formula>ISERROR(A19)</formula>
    </cfRule>
  </conditionalFormatting>
  <conditionalFormatting sqref="A18">
    <cfRule type="expression" priority="59" dxfId="176" stopIfTrue="1">
      <formula>B18="신"</formula>
    </cfRule>
    <cfRule type="expression" priority="60" dxfId="177" stopIfTrue="1">
      <formula>ISERROR(A18)</formula>
    </cfRule>
  </conditionalFormatting>
  <conditionalFormatting sqref="A23">
    <cfRule type="expression" priority="57" dxfId="176" stopIfTrue="1">
      <formula>B23="신"</formula>
    </cfRule>
    <cfRule type="expression" priority="58" dxfId="177" stopIfTrue="1">
      <formula>ISERROR(A23)</formula>
    </cfRule>
  </conditionalFormatting>
  <conditionalFormatting sqref="A24">
    <cfRule type="expression" priority="55" dxfId="176" stopIfTrue="1">
      <formula>B24="신"</formula>
    </cfRule>
    <cfRule type="expression" priority="56" dxfId="177" stopIfTrue="1">
      <formula>ISERROR(A24)</formula>
    </cfRule>
  </conditionalFormatting>
  <conditionalFormatting sqref="A20">
    <cfRule type="expression" priority="51" dxfId="176" stopIfTrue="1">
      <formula>B20="신"</formula>
    </cfRule>
    <cfRule type="expression" priority="52" dxfId="177" stopIfTrue="1">
      <formula>ISERROR(A20)</formula>
    </cfRule>
  </conditionalFormatting>
  <conditionalFormatting sqref="A19">
    <cfRule type="expression" priority="49" dxfId="176" stopIfTrue="1">
      <formula>B19="신"</formula>
    </cfRule>
    <cfRule type="expression" priority="50" dxfId="177" stopIfTrue="1">
      <formula>ISERROR(A19)</formula>
    </cfRule>
  </conditionalFormatting>
  <conditionalFormatting sqref="A19">
    <cfRule type="expression" priority="47" dxfId="176" stopIfTrue="1">
      <formula>B19="신"</formula>
    </cfRule>
    <cfRule type="expression" priority="48" dxfId="177" stopIfTrue="1">
      <formula>ISERROR(A19)</formula>
    </cfRule>
  </conditionalFormatting>
  <conditionalFormatting sqref="A18">
    <cfRule type="expression" priority="45" dxfId="176" stopIfTrue="1">
      <formula>B18="신"</formula>
    </cfRule>
    <cfRule type="expression" priority="46" dxfId="177" stopIfTrue="1">
      <formula>ISERROR(A18)</formula>
    </cfRule>
  </conditionalFormatting>
  <conditionalFormatting sqref="A23">
    <cfRule type="expression" priority="43" dxfId="176" stopIfTrue="1">
      <formula>B23="신"</formula>
    </cfRule>
    <cfRule type="expression" priority="44" dxfId="177" stopIfTrue="1">
      <formula>ISERROR(A23)</formula>
    </cfRule>
  </conditionalFormatting>
  <conditionalFormatting sqref="A24">
    <cfRule type="expression" priority="41" dxfId="176" stopIfTrue="1">
      <formula>B24="신"</formula>
    </cfRule>
    <cfRule type="expression" priority="42" dxfId="177" stopIfTrue="1">
      <formula>ISERROR(A24)</formula>
    </cfRule>
  </conditionalFormatting>
  <conditionalFormatting sqref="A19">
    <cfRule type="expression" priority="37" dxfId="176" stopIfTrue="1">
      <formula>B19="신"</formula>
    </cfRule>
    <cfRule type="expression" priority="38" dxfId="177" stopIfTrue="1">
      <formula>ISERROR(A19)</formula>
    </cfRule>
  </conditionalFormatting>
  <conditionalFormatting sqref="A18">
    <cfRule type="expression" priority="35" dxfId="176" stopIfTrue="1">
      <formula>B18="신"</formula>
    </cfRule>
    <cfRule type="expression" priority="36" dxfId="177" stopIfTrue="1">
      <formula>ISERROR(A18)</formula>
    </cfRule>
  </conditionalFormatting>
  <conditionalFormatting sqref="A18">
    <cfRule type="expression" priority="33" dxfId="176" stopIfTrue="1">
      <formula>B18="신"</formula>
    </cfRule>
    <cfRule type="expression" priority="34" dxfId="177" stopIfTrue="1">
      <formula>ISERROR(A18)</formula>
    </cfRule>
  </conditionalFormatting>
  <conditionalFormatting sqref="A22">
    <cfRule type="expression" priority="31" dxfId="176" stopIfTrue="1">
      <formula>B22="신"</formula>
    </cfRule>
    <cfRule type="expression" priority="32" dxfId="177" stopIfTrue="1">
      <formula>ISERROR(A22)</formula>
    </cfRule>
  </conditionalFormatting>
  <conditionalFormatting sqref="A23">
    <cfRule type="expression" priority="29" dxfId="176" stopIfTrue="1">
      <formula>B23="신"</formula>
    </cfRule>
    <cfRule type="expression" priority="30" dxfId="177" stopIfTrue="1">
      <formula>ISERROR(A23)</formula>
    </cfRule>
  </conditionalFormatting>
  <conditionalFormatting sqref="A24">
    <cfRule type="expression" priority="27" dxfId="176" stopIfTrue="1">
      <formula>B24="신"</formula>
    </cfRule>
    <cfRule type="expression" priority="28" dxfId="177" stopIfTrue="1">
      <formula>ISERROR(A24)</formula>
    </cfRule>
  </conditionalFormatting>
  <conditionalFormatting sqref="D29">
    <cfRule type="cellIs" priority="6" dxfId="179" operator="equal" stopIfTrue="1">
      <formula>#REF!</formula>
    </cfRule>
  </conditionalFormatting>
  <conditionalFormatting sqref="D30">
    <cfRule type="cellIs" priority="5" dxfId="179" operator="equal" stopIfTrue="1">
      <formula>#REF!</formula>
    </cfRule>
  </conditionalFormatting>
  <conditionalFormatting sqref="D31">
    <cfRule type="cellIs" priority="4" dxfId="179" operator="equal" stopIfTrue="1">
      <formula>#REF!</formula>
    </cfRule>
  </conditionalFormatting>
  <conditionalFormatting sqref="D31">
    <cfRule type="cellIs" priority="3" dxfId="179" operator="equal" stopIfTrue="1">
      <formula>#REF!</formula>
    </cfRule>
  </conditionalFormatting>
  <conditionalFormatting sqref="D32">
    <cfRule type="cellIs" priority="2" dxfId="179" operator="equal" stopIfTrue="1">
      <formula>#REF!</formula>
    </cfRule>
  </conditionalFormatting>
  <conditionalFormatting sqref="IC29">
    <cfRule type="expression" priority="1" dxfId="176" stopIfTrue="1">
      <formula>IC29="신"</formula>
    </cfRule>
  </conditionalFormatting>
  <dataValidations count="2">
    <dataValidation type="list" allowBlank="1" showInputMessage="1" showErrorMessage="1" sqref="GJ5 EP22 EP5 BB5 BB22 H5 H22 CV22 CV5 GJ22">
      <formula1>"누계,등반"</formula1>
    </dataValidation>
    <dataValidation type="list" allowBlank="1" showInputMessage="1" showErrorMessage="1" sqref="GJ4 EP21 EP4 BB4 BB21 H4 H21 CV21 CV4 GJ21">
      <formula1>"점수,신입"</formula1>
    </dataValidation>
  </dataValidations>
  <printOptions horizontalCentered="1"/>
  <pageMargins left="0.2362204724409449" right="0.15748031496062992" top="0.6692913385826772" bottom="0.29" header="0.31" footer="0.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66" t="s">
        <v>29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14">
        <v>40909</v>
      </c>
      <c r="E5" s="115">
        <v>40916</v>
      </c>
      <c r="F5" s="115">
        <v>40923</v>
      </c>
      <c r="G5" s="115">
        <v>40930</v>
      </c>
      <c r="H5" s="115">
        <v>40937</v>
      </c>
      <c r="I5" s="115">
        <v>40944</v>
      </c>
      <c r="J5" s="115">
        <v>40951</v>
      </c>
      <c r="K5" s="115">
        <v>40958</v>
      </c>
      <c r="L5" s="115">
        <v>40965</v>
      </c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6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3" t="s">
        <v>101</v>
      </c>
      <c r="E7" s="73" t="s">
        <v>101</v>
      </c>
      <c r="F7" s="73" t="s">
        <v>101</v>
      </c>
      <c r="G7" s="73" t="s">
        <v>101</v>
      </c>
      <c r="H7" s="73" t="s">
        <v>101</v>
      </c>
      <c r="I7" s="73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3" t="s">
        <v>101</v>
      </c>
      <c r="E8" s="73" t="s">
        <v>101</v>
      </c>
      <c r="F8" s="73" t="s">
        <v>101</v>
      </c>
      <c r="G8" s="2"/>
      <c r="H8" s="73" t="s">
        <v>101</v>
      </c>
      <c r="I8" s="73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3" t="s">
        <v>101</v>
      </c>
      <c r="E9" s="73" t="s">
        <v>101</v>
      </c>
      <c r="F9" s="73" t="s">
        <v>101</v>
      </c>
      <c r="G9" s="73" t="s">
        <v>101</v>
      </c>
      <c r="H9" s="73" t="s">
        <v>101</v>
      </c>
      <c r="I9" s="73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3" t="s">
        <v>101</v>
      </c>
      <c r="E10" s="73" t="s">
        <v>101</v>
      </c>
      <c r="F10" s="73" t="s">
        <v>101</v>
      </c>
      <c r="G10" s="2"/>
      <c r="H10" s="73" t="s">
        <v>101</v>
      </c>
      <c r="I10" s="73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3" t="s">
        <v>101</v>
      </c>
      <c r="E11" s="73" t="s">
        <v>101</v>
      </c>
      <c r="F11" s="73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194</v>
      </c>
      <c r="B12" s="2" t="s">
        <v>21</v>
      </c>
      <c r="C12" s="1">
        <f t="shared" si="2"/>
        <v>2</v>
      </c>
      <c r="D12" s="18"/>
      <c r="E12" s="18"/>
      <c r="F12" s="35"/>
      <c r="G12" s="73"/>
      <c r="H12" s="73" t="s">
        <v>101</v>
      </c>
      <c r="I12" s="73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66" t="s">
        <v>7</v>
      </c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2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3" t="s">
        <v>101</v>
      </c>
      <c r="E20" s="73" t="s">
        <v>101</v>
      </c>
      <c r="F20" s="73" t="s">
        <v>101</v>
      </c>
      <c r="G20" s="73" t="s">
        <v>101</v>
      </c>
      <c r="H20" s="73" t="s">
        <v>101</v>
      </c>
      <c r="I20" s="73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3" t="s">
        <v>101</v>
      </c>
      <c r="E21" s="73" t="s">
        <v>101</v>
      </c>
      <c r="F21" s="73" t="s">
        <v>101</v>
      </c>
      <c r="G21" s="35"/>
      <c r="H21" s="73" t="s">
        <v>101</v>
      </c>
      <c r="I21" s="73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3" t="s">
        <v>101</v>
      </c>
      <c r="E22" s="73" t="s">
        <v>101</v>
      </c>
      <c r="F22" s="73" t="s">
        <v>101</v>
      </c>
      <c r="G22" s="73" t="s">
        <v>101</v>
      </c>
      <c r="H22" s="73" t="s">
        <v>101</v>
      </c>
      <c r="I22" s="73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66" t="s">
        <v>30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3" t="s">
        <v>101</v>
      </c>
      <c r="E31" s="73" t="s">
        <v>101</v>
      </c>
      <c r="F31" s="73" t="s">
        <v>101</v>
      </c>
      <c r="G31" s="73" t="s">
        <v>101</v>
      </c>
      <c r="H31" s="73" t="s">
        <v>101</v>
      </c>
      <c r="I31" s="73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3" t="s">
        <v>101</v>
      </c>
      <c r="E32" s="73" t="s">
        <v>101</v>
      </c>
      <c r="F32" s="35"/>
      <c r="G32" s="2"/>
      <c r="H32" s="73" t="s">
        <v>101</v>
      </c>
      <c r="I32" s="73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3" t="s">
        <v>101</v>
      </c>
      <c r="E33" s="73" t="s">
        <v>101</v>
      </c>
      <c r="F33" s="35"/>
      <c r="G33" s="35"/>
      <c r="H33" s="73" t="s">
        <v>101</v>
      </c>
      <c r="I33" s="73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3" t="s">
        <v>101</v>
      </c>
      <c r="E34" s="73" t="s">
        <v>101</v>
      </c>
      <c r="F34" s="73" t="s">
        <v>101</v>
      </c>
      <c r="G34" s="73" t="s">
        <v>101</v>
      </c>
      <c r="H34" s="73" t="s">
        <v>101</v>
      </c>
      <c r="I34" s="73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3" t="s">
        <v>101</v>
      </c>
      <c r="E35" s="73" t="s">
        <v>101</v>
      </c>
      <c r="F35" s="73" t="s">
        <v>101</v>
      </c>
      <c r="G35" s="2"/>
      <c r="H35" s="73" t="s">
        <v>101</v>
      </c>
      <c r="I35" s="73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76" stopIfTrue="1">
      <formula>B7="신"</formula>
    </cfRule>
    <cfRule type="expression" priority="7" dxfId="177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77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76" stopIfTrue="1">
      <formula>B7="신"</formula>
    </cfRule>
  </conditionalFormatting>
  <conditionalFormatting sqref="G7">
    <cfRule type="cellIs" priority="5" dxfId="177" operator="equal" stopIfTrue="1">
      <formula>0</formula>
    </cfRule>
  </conditionalFormatting>
  <conditionalFormatting sqref="G20">
    <cfRule type="cellIs" priority="4" dxfId="177" operator="equal" stopIfTrue="1">
      <formula>0</formula>
    </cfRule>
  </conditionalFormatting>
  <conditionalFormatting sqref="G22">
    <cfRule type="cellIs" priority="3" dxfId="177" operator="equal" stopIfTrue="1">
      <formula>0</formula>
    </cfRule>
  </conditionalFormatting>
  <conditionalFormatting sqref="I7:I12">
    <cfRule type="cellIs" priority="2" dxfId="177" operator="equal" stopIfTrue="1">
      <formula>0</formula>
    </cfRule>
  </conditionalFormatting>
  <conditionalFormatting sqref="I20">
    <cfRule type="expression" priority="1" dxfId="176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66" t="s">
        <v>34</v>
      </c>
      <c r="E3" s="266"/>
      <c r="F3" s="266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14">
        <v>40909</v>
      </c>
      <c r="E5" s="115">
        <v>40916</v>
      </c>
      <c r="F5" s="115">
        <v>40923</v>
      </c>
      <c r="G5" s="115">
        <v>40930</v>
      </c>
      <c r="H5" s="115">
        <v>40937</v>
      </c>
      <c r="I5" s="115">
        <v>40944</v>
      </c>
      <c r="J5" s="115">
        <v>40951</v>
      </c>
      <c r="K5" s="115">
        <v>40958</v>
      </c>
      <c r="L5" s="115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104</v>
      </c>
      <c r="B7" s="52" t="s">
        <v>21</v>
      </c>
      <c r="C7" s="1">
        <f aca="true" t="shared" si="2" ref="C7:C15">COUNTIF(D7:BE7,"●")</f>
        <v>5</v>
      </c>
      <c r="D7" s="73" t="s">
        <v>101</v>
      </c>
      <c r="E7" s="73" t="s">
        <v>101</v>
      </c>
      <c r="F7" s="73" t="s">
        <v>101</v>
      </c>
      <c r="G7" s="2"/>
      <c r="H7" s="73" t="s">
        <v>101</v>
      </c>
      <c r="I7" s="73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105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106</v>
      </c>
      <c r="B9" s="52" t="s">
        <v>21</v>
      </c>
      <c r="C9" s="1">
        <f t="shared" si="2"/>
        <v>5</v>
      </c>
      <c r="D9" s="73" t="s">
        <v>101</v>
      </c>
      <c r="E9" s="73" t="s">
        <v>101</v>
      </c>
      <c r="F9" s="73" t="s">
        <v>101</v>
      </c>
      <c r="G9" s="2"/>
      <c r="H9" s="73" t="s">
        <v>101</v>
      </c>
      <c r="I9" s="73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107</v>
      </c>
      <c r="B10" s="52" t="s">
        <v>21</v>
      </c>
      <c r="C10" s="1">
        <f t="shared" si="2"/>
        <v>5</v>
      </c>
      <c r="D10" s="73" t="s">
        <v>101</v>
      </c>
      <c r="E10" s="73" t="s">
        <v>101</v>
      </c>
      <c r="F10" s="73" t="s">
        <v>101</v>
      </c>
      <c r="G10" s="2"/>
      <c r="H10" s="73" t="s">
        <v>101</v>
      </c>
      <c r="I10" s="73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108</v>
      </c>
      <c r="B11" s="52" t="s">
        <v>21</v>
      </c>
      <c r="C11" s="1">
        <f t="shared" si="2"/>
        <v>6</v>
      </c>
      <c r="D11" s="73" t="s">
        <v>101</v>
      </c>
      <c r="E11" s="73" t="s">
        <v>101</v>
      </c>
      <c r="F11" s="73" t="s">
        <v>101</v>
      </c>
      <c r="G11" s="73" t="s">
        <v>101</v>
      </c>
      <c r="H11" s="73" t="s">
        <v>101</v>
      </c>
      <c r="I11" s="73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109</v>
      </c>
      <c r="B12" s="52" t="s">
        <v>21</v>
      </c>
      <c r="C12" s="1">
        <f t="shared" si="2"/>
        <v>6</v>
      </c>
      <c r="D12" s="73" t="s">
        <v>101</v>
      </c>
      <c r="E12" s="73" t="s">
        <v>101</v>
      </c>
      <c r="F12" s="73" t="s">
        <v>101</v>
      </c>
      <c r="G12" s="73" t="s">
        <v>101</v>
      </c>
      <c r="H12" s="73" t="s">
        <v>101</v>
      </c>
      <c r="I12" s="73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110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149</v>
      </c>
      <c r="B14" s="30" t="s">
        <v>21</v>
      </c>
      <c r="C14" s="1">
        <f t="shared" si="2"/>
        <v>1</v>
      </c>
      <c r="D14" s="2"/>
      <c r="E14" s="73" t="s">
        <v>101</v>
      </c>
      <c r="F14" s="7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196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3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66" t="s">
        <v>34</v>
      </c>
      <c r="E18" s="266"/>
      <c r="F18" s="26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2"/>
      <c r="D20" s="268"/>
      <c r="E20" s="268"/>
      <c r="F20" s="268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111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3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112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113</v>
      </c>
      <c r="B24" s="52" t="s">
        <v>21</v>
      </c>
      <c r="C24" s="1">
        <f t="shared" si="5"/>
        <v>2</v>
      </c>
      <c r="D24" s="18"/>
      <c r="E24" s="2"/>
      <c r="F24" s="73" t="s">
        <v>101</v>
      </c>
      <c r="G24" s="2"/>
      <c r="H24" s="2"/>
      <c r="I24" s="73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114</v>
      </c>
      <c r="B25" s="52" t="s">
        <v>21</v>
      </c>
      <c r="C25" s="1">
        <f t="shared" si="5"/>
        <v>6</v>
      </c>
      <c r="D25" s="73" t="s">
        <v>101</v>
      </c>
      <c r="E25" s="73" t="s">
        <v>101</v>
      </c>
      <c r="F25" s="73" t="s">
        <v>101</v>
      </c>
      <c r="G25" s="73" t="s">
        <v>101</v>
      </c>
      <c r="H25" s="73" t="s">
        <v>101</v>
      </c>
      <c r="I25" s="73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115</v>
      </c>
      <c r="B26" s="52" t="s">
        <v>21</v>
      </c>
      <c r="C26" s="1">
        <f t="shared" si="5"/>
        <v>5</v>
      </c>
      <c r="D26" s="73" t="s">
        <v>101</v>
      </c>
      <c r="E26" s="73" t="s">
        <v>101</v>
      </c>
      <c r="F26" s="73" t="s">
        <v>101</v>
      </c>
      <c r="G26" s="2"/>
      <c r="H26" s="73" t="s">
        <v>101</v>
      </c>
      <c r="I26" s="73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116</v>
      </c>
      <c r="B27" s="52" t="s">
        <v>21</v>
      </c>
      <c r="C27" s="1">
        <f t="shared" si="5"/>
        <v>3</v>
      </c>
      <c r="D27" s="73" t="s">
        <v>101</v>
      </c>
      <c r="E27" s="73" t="s">
        <v>101</v>
      </c>
      <c r="F27" s="73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117</v>
      </c>
      <c r="B28" s="52" t="s">
        <v>21</v>
      </c>
      <c r="C28" s="1">
        <f t="shared" si="5"/>
        <v>2</v>
      </c>
      <c r="D28" s="73" t="s">
        <v>101</v>
      </c>
      <c r="E28" s="2"/>
      <c r="F28" s="73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197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3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66" t="s">
        <v>34</v>
      </c>
      <c r="E33" s="266"/>
      <c r="F33" s="266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67"/>
      <c r="E35" s="267"/>
      <c r="F35" s="267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119</v>
      </c>
      <c r="B37" s="52" t="s">
        <v>21</v>
      </c>
      <c r="C37" s="1">
        <f>COUNTIF(D37:BE37,"●")</f>
        <v>6</v>
      </c>
      <c r="D37" s="73" t="s">
        <v>101</v>
      </c>
      <c r="E37" s="73" t="s">
        <v>101</v>
      </c>
      <c r="F37" s="73" t="s">
        <v>101</v>
      </c>
      <c r="G37" s="73" t="s">
        <v>101</v>
      </c>
      <c r="H37" s="73" t="s">
        <v>101</v>
      </c>
      <c r="I37" s="73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120</v>
      </c>
      <c r="B38" s="52" t="s">
        <v>21</v>
      </c>
      <c r="C38" s="1">
        <f>COUNTIF(D38:BE38,"●")</f>
        <v>6</v>
      </c>
      <c r="D38" s="73" t="s">
        <v>101</v>
      </c>
      <c r="E38" s="73" t="s">
        <v>101</v>
      </c>
      <c r="F38" s="73" t="s">
        <v>101</v>
      </c>
      <c r="G38" s="73" t="s">
        <v>101</v>
      </c>
      <c r="H38" s="73" t="s">
        <v>101</v>
      </c>
      <c r="I38" s="73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121</v>
      </c>
      <c r="B39" s="52" t="s">
        <v>21</v>
      </c>
      <c r="C39" s="1">
        <f>COUNTIF(D39:BE39,"●")</f>
        <v>5</v>
      </c>
      <c r="D39" s="73" t="s">
        <v>101</v>
      </c>
      <c r="E39" s="73" t="s">
        <v>101</v>
      </c>
      <c r="F39" s="73" t="s">
        <v>101</v>
      </c>
      <c r="G39" s="73" t="s">
        <v>101</v>
      </c>
      <c r="H39" s="73" t="s">
        <v>101</v>
      </c>
      <c r="I39" s="7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122</v>
      </c>
      <c r="B40" s="52" t="s">
        <v>21</v>
      </c>
      <c r="C40" s="1">
        <f>COUNTIF(D40:BE40,"●")</f>
        <v>6</v>
      </c>
      <c r="D40" s="73" t="s">
        <v>101</v>
      </c>
      <c r="E40" s="73" t="s">
        <v>101</v>
      </c>
      <c r="F40" s="73" t="s">
        <v>101</v>
      </c>
      <c r="G40" s="73" t="s">
        <v>101</v>
      </c>
      <c r="H40" s="73" t="s">
        <v>101</v>
      </c>
      <c r="I40" s="73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123</v>
      </c>
      <c r="B41" s="52" t="s">
        <v>21</v>
      </c>
      <c r="C41" s="1">
        <f>COUNTIF(D41:BE41,"●")</f>
        <v>4</v>
      </c>
      <c r="D41" s="18"/>
      <c r="E41" s="73" t="s">
        <v>101</v>
      </c>
      <c r="F41" s="2"/>
      <c r="G41" s="73" t="s">
        <v>101</v>
      </c>
      <c r="H41" s="73" t="s">
        <v>101</v>
      </c>
      <c r="I41" s="73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66" t="s">
        <v>34</v>
      </c>
      <c r="E46" s="266"/>
      <c r="F46" s="266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2"/>
      <c r="D48" s="268"/>
      <c r="E48" s="268"/>
      <c r="F48" s="268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124</v>
      </c>
      <c r="B50" s="52" t="s">
        <v>21</v>
      </c>
      <c r="C50" s="1">
        <f aca="true" t="shared" si="10" ref="C50:C57">COUNTIF(D50:BE50,"●")</f>
        <v>4</v>
      </c>
      <c r="D50" s="73" t="s">
        <v>101</v>
      </c>
      <c r="E50" s="2"/>
      <c r="F50" s="73" t="s">
        <v>101</v>
      </c>
      <c r="H50" s="73" t="s">
        <v>101</v>
      </c>
      <c r="I50" s="73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125</v>
      </c>
      <c r="B51" s="52" t="s">
        <v>21</v>
      </c>
      <c r="C51" s="1">
        <f t="shared" si="10"/>
        <v>1</v>
      </c>
      <c r="D51" s="18"/>
      <c r="E51" s="2"/>
      <c r="F51" s="2"/>
      <c r="H51" s="73" t="s">
        <v>101</v>
      </c>
      <c r="I51" s="7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126</v>
      </c>
      <c r="B52" s="52" t="s">
        <v>21</v>
      </c>
      <c r="C52" s="1">
        <f t="shared" si="10"/>
        <v>1</v>
      </c>
      <c r="D52" s="18"/>
      <c r="E52" s="2"/>
      <c r="F52" s="2"/>
      <c r="H52" s="73" t="s">
        <v>101</v>
      </c>
      <c r="I52" s="7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127</v>
      </c>
      <c r="B53" s="52" t="s">
        <v>21</v>
      </c>
      <c r="C53" s="1">
        <f t="shared" si="10"/>
        <v>4</v>
      </c>
      <c r="D53" s="73" t="s">
        <v>101</v>
      </c>
      <c r="E53" s="73" t="s">
        <v>101</v>
      </c>
      <c r="F53" s="73" t="s">
        <v>101</v>
      </c>
      <c r="H53" s="73" t="s">
        <v>101</v>
      </c>
      <c r="I53" s="7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128</v>
      </c>
      <c r="B54" s="52" t="s">
        <v>21</v>
      </c>
      <c r="C54" s="1">
        <f t="shared" si="10"/>
        <v>5</v>
      </c>
      <c r="D54" s="73" t="s">
        <v>101</v>
      </c>
      <c r="E54" s="73" t="s">
        <v>101</v>
      </c>
      <c r="F54" s="73" t="s">
        <v>101</v>
      </c>
      <c r="H54" s="73" t="s">
        <v>101</v>
      </c>
      <c r="I54" s="73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129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76" stopIfTrue="1">
      <formula>B7="신"</formula>
    </cfRule>
    <cfRule type="expression" priority="70" dxfId="177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76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77" operator="equal" stopIfTrue="1">
      <formula>0</formula>
    </cfRule>
  </conditionalFormatting>
  <conditionalFormatting sqref="H50">
    <cfRule type="cellIs" priority="27" dxfId="177" operator="equal" stopIfTrue="1">
      <formula>0</formula>
    </cfRule>
  </conditionalFormatting>
  <conditionalFormatting sqref="H50">
    <cfRule type="expression" priority="26" dxfId="176" stopIfTrue="1">
      <formula>H50="신"</formula>
    </cfRule>
  </conditionalFormatting>
  <conditionalFormatting sqref="H53">
    <cfRule type="cellIs" priority="25" dxfId="177" operator="equal" stopIfTrue="1">
      <formula>0</formula>
    </cfRule>
  </conditionalFormatting>
  <conditionalFormatting sqref="H53">
    <cfRule type="expression" priority="24" dxfId="176" stopIfTrue="1">
      <formula>H53="신"</formula>
    </cfRule>
  </conditionalFormatting>
  <conditionalFormatting sqref="H54">
    <cfRule type="cellIs" priority="23" dxfId="177" operator="equal" stopIfTrue="1">
      <formula>0</formula>
    </cfRule>
  </conditionalFormatting>
  <conditionalFormatting sqref="H54">
    <cfRule type="expression" priority="22" dxfId="176" stopIfTrue="1">
      <formula>H54="신"</formula>
    </cfRule>
  </conditionalFormatting>
  <conditionalFormatting sqref="H51">
    <cfRule type="cellIs" priority="21" dxfId="177" operator="equal" stopIfTrue="1">
      <formula>0</formula>
    </cfRule>
  </conditionalFormatting>
  <conditionalFormatting sqref="H51">
    <cfRule type="expression" priority="20" dxfId="176" stopIfTrue="1">
      <formula>H51="신"</formula>
    </cfRule>
  </conditionalFormatting>
  <conditionalFormatting sqref="H52">
    <cfRule type="cellIs" priority="19" dxfId="177" operator="equal" stopIfTrue="1">
      <formula>0</formula>
    </cfRule>
  </conditionalFormatting>
  <conditionalFormatting sqref="H52">
    <cfRule type="expression" priority="18" dxfId="176" stopIfTrue="1">
      <formula>H52="신"</formula>
    </cfRule>
  </conditionalFormatting>
  <conditionalFormatting sqref="I7:I12">
    <cfRule type="cellIs" priority="17" dxfId="177" operator="equal" stopIfTrue="1">
      <formula>0</formula>
    </cfRule>
  </conditionalFormatting>
  <conditionalFormatting sqref="I15">
    <cfRule type="cellIs" priority="16" dxfId="177" operator="equal" stopIfTrue="1">
      <formula>0</formula>
    </cfRule>
  </conditionalFormatting>
  <conditionalFormatting sqref="I25:I26">
    <cfRule type="cellIs" priority="15" dxfId="177" operator="equal" stopIfTrue="1">
      <formula>0</formula>
    </cfRule>
  </conditionalFormatting>
  <conditionalFormatting sqref="I22">
    <cfRule type="cellIs" priority="14" dxfId="177" operator="equal" stopIfTrue="1">
      <formula>0</formula>
    </cfRule>
  </conditionalFormatting>
  <conditionalFormatting sqref="I24">
    <cfRule type="cellIs" priority="13" dxfId="177" operator="equal" stopIfTrue="1">
      <formula>0</formula>
    </cfRule>
  </conditionalFormatting>
  <conditionalFormatting sqref="I29">
    <cfRule type="cellIs" priority="12" dxfId="177" operator="equal" stopIfTrue="1">
      <formula>0</formula>
    </cfRule>
  </conditionalFormatting>
  <conditionalFormatting sqref="I37:I41">
    <cfRule type="cellIs" priority="11" dxfId="177" operator="equal" stopIfTrue="1">
      <formula>0</formula>
    </cfRule>
  </conditionalFormatting>
  <conditionalFormatting sqref="I50">
    <cfRule type="cellIs" priority="10" dxfId="177" operator="equal" stopIfTrue="1">
      <formula>0</formula>
    </cfRule>
  </conditionalFormatting>
  <conditionalFormatting sqref="I50">
    <cfRule type="expression" priority="9" dxfId="176" stopIfTrue="1">
      <formula>I50="신"</formula>
    </cfRule>
  </conditionalFormatting>
  <conditionalFormatting sqref="I53">
    <cfRule type="cellIs" priority="8" dxfId="177" operator="equal" stopIfTrue="1">
      <formula>0</formula>
    </cfRule>
  </conditionalFormatting>
  <conditionalFormatting sqref="I53">
    <cfRule type="expression" priority="7" dxfId="176" stopIfTrue="1">
      <formula>I53="신"</formula>
    </cfRule>
  </conditionalFormatting>
  <conditionalFormatting sqref="I54">
    <cfRule type="cellIs" priority="6" dxfId="177" operator="equal" stopIfTrue="1">
      <formula>0</formula>
    </cfRule>
  </conditionalFormatting>
  <conditionalFormatting sqref="I54">
    <cfRule type="expression" priority="5" dxfId="176" stopIfTrue="1">
      <formula>I54="신"</formula>
    </cfRule>
  </conditionalFormatting>
  <conditionalFormatting sqref="I51">
    <cfRule type="cellIs" priority="4" dxfId="177" operator="equal" stopIfTrue="1">
      <formula>0</formula>
    </cfRule>
  </conditionalFormatting>
  <conditionalFormatting sqref="I51">
    <cfRule type="expression" priority="3" dxfId="176" stopIfTrue="1">
      <formula>I51="신"</formula>
    </cfRule>
  </conditionalFormatting>
  <conditionalFormatting sqref="I52">
    <cfRule type="cellIs" priority="2" dxfId="177" operator="equal" stopIfTrue="1">
      <formula>0</formula>
    </cfRule>
  </conditionalFormatting>
  <conditionalFormatting sqref="I52">
    <cfRule type="expression" priority="1" dxfId="176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66" t="s">
        <v>36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2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130</v>
      </c>
      <c r="B7" s="2" t="s">
        <v>22</v>
      </c>
      <c r="C7" s="1">
        <f aca="true" t="shared" si="2" ref="C7:C12">COUNTIF(D7:BE7,"●")</f>
        <v>1</v>
      </c>
      <c r="D7" s="73"/>
      <c r="E7" s="2"/>
      <c r="F7" s="2"/>
      <c r="G7" s="2"/>
      <c r="H7" s="2"/>
      <c r="I7" s="73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3" t="s">
        <v>133</v>
      </c>
      <c r="E8" s="73" t="s">
        <v>101</v>
      </c>
      <c r="F8" s="73" t="s">
        <v>101</v>
      </c>
      <c r="G8" s="2"/>
      <c r="H8" s="73" t="s">
        <v>101</v>
      </c>
      <c r="I8" s="73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131</v>
      </c>
      <c r="B9" s="2" t="s">
        <v>22</v>
      </c>
      <c r="C9" s="1">
        <f t="shared" si="2"/>
        <v>6</v>
      </c>
      <c r="D9" s="73" t="s">
        <v>133</v>
      </c>
      <c r="E9" s="73" t="s">
        <v>101</v>
      </c>
      <c r="F9" s="73" t="s">
        <v>101</v>
      </c>
      <c r="G9" s="73" t="s">
        <v>101</v>
      </c>
      <c r="H9" s="73" t="s">
        <v>101</v>
      </c>
      <c r="I9" s="73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132</v>
      </c>
      <c r="B11" s="2" t="s">
        <v>22</v>
      </c>
      <c r="C11" s="1">
        <f t="shared" si="2"/>
        <v>6</v>
      </c>
      <c r="D11" s="73" t="s">
        <v>133</v>
      </c>
      <c r="E11" s="73" t="s">
        <v>101</v>
      </c>
      <c r="F11" s="73" t="s">
        <v>101</v>
      </c>
      <c r="G11" s="73" t="s">
        <v>101</v>
      </c>
      <c r="H11" s="73" t="s">
        <v>101</v>
      </c>
      <c r="I11" s="73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200</v>
      </c>
      <c r="B12" s="2" t="s">
        <v>22</v>
      </c>
      <c r="C12" s="1">
        <f t="shared" si="2"/>
        <v>4</v>
      </c>
      <c r="D12" s="2"/>
      <c r="E12" s="73" t="s">
        <v>101</v>
      </c>
      <c r="F12" s="73" t="s">
        <v>101</v>
      </c>
      <c r="G12" s="2"/>
      <c r="H12" s="73" t="s">
        <v>101</v>
      </c>
      <c r="I12" s="73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134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66" t="s">
        <v>36</v>
      </c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135</v>
      </c>
      <c r="B20" s="2" t="s">
        <v>22</v>
      </c>
      <c r="C20" s="1">
        <f>COUNTIF(D20:BE20,"●")</f>
        <v>2</v>
      </c>
      <c r="D20" s="18"/>
      <c r="E20" s="73" t="s">
        <v>101</v>
      </c>
      <c r="F20" s="2"/>
      <c r="G20" s="2"/>
      <c r="H20" s="2"/>
      <c r="I20" s="73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136</v>
      </c>
      <c r="B21" s="2" t="s">
        <v>22</v>
      </c>
      <c r="C21" s="1">
        <f>COUNTIF(D21:BE21,"●")</f>
        <v>2</v>
      </c>
      <c r="D21" s="18"/>
      <c r="E21" s="73" t="s">
        <v>101</v>
      </c>
      <c r="F21" s="2"/>
      <c r="G21" s="2"/>
      <c r="H21" s="2"/>
      <c r="I21" s="73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137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138</v>
      </c>
      <c r="B23" s="2" t="s">
        <v>22</v>
      </c>
      <c r="C23" s="1">
        <f>COUNTIF(D23:BE23,"●")</f>
        <v>2</v>
      </c>
      <c r="D23" s="18"/>
      <c r="E23" s="73" t="s">
        <v>101</v>
      </c>
      <c r="F23" s="32"/>
      <c r="G23" s="2"/>
      <c r="H23" s="2"/>
      <c r="I23" s="73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139</v>
      </c>
      <c r="B24" s="2" t="s">
        <v>22</v>
      </c>
      <c r="C24" s="1">
        <f>COUNTIF(D24:BE24,"●")</f>
        <v>3</v>
      </c>
      <c r="D24" s="73" t="s">
        <v>133</v>
      </c>
      <c r="E24" s="73" t="s">
        <v>101</v>
      </c>
      <c r="F24" s="73" t="s">
        <v>101</v>
      </c>
      <c r="G24" s="2"/>
      <c r="H24" s="2"/>
      <c r="I24" s="73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145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66" t="s">
        <v>36</v>
      </c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2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140</v>
      </c>
      <c r="B33" s="2" t="s">
        <v>22</v>
      </c>
      <c r="C33" s="1">
        <f aca="true" t="shared" si="7" ref="C33:C39">COUNTIF(D33:BE33,"●")</f>
        <v>6</v>
      </c>
      <c r="D33" s="73" t="s">
        <v>133</v>
      </c>
      <c r="E33" s="73" t="s">
        <v>101</v>
      </c>
      <c r="F33" s="73" t="s">
        <v>101</v>
      </c>
      <c r="G33" s="73" t="s">
        <v>101</v>
      </c>
      <c r="H33" s="73" t="s">
        <v>101</v>
      </c>
      <c r="I33" s="73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141</v>
      </c>
      <c r="B34" s="2" t="s">
        <v>22</v>
      </c>
      <c r="C34" s="1">
        <f t="shared" si="7"/>
        <v>6</v>
      </c>
      <c r="D34" s="73" t="s">
        <v>133</v>
      </c>
      <c r="E34" s="73" t="s">
        <v>101</v>
      </c>
      <c r="F34" s="73" t="s">
        <v>101</v>
      </c>
      <c r="G34" s="73" t="s">
        <v>101</v>
      </c>
      <c r="H34" s="73" t="s">
        <v>101</v>
      </c>
      <c r="I34" s="73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142</v>
      </c>
      <c r="B36" s="2" t="s">
        <v>22</v>
      </c>
      <c r="C36" s="1">
        <f t="shared" si="7"/>
        <v>5</v>
      </c>
      <c r="D36" s="73" t="s">
        <v>133</v>
      </c>
      <c r="E36" s="73" t="s">
        <v>101</v>
      </c>
      <c r="F36" s="73" t="s">
        <v>101</v>
      </c>
      <c r="G36" s="2"/>
      <c r="H36" s="73" t="s">
        <v>101</v>
      </c>
      <c r="I36" s="73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143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3" t="s">
        <v>133</v>
      </c>
      <c r="E38" s="2"/>
      <c r="F38" s="2"/>
      <c r="G38" s="2"/>
      <c r="H38" s="73" t="s">
        <v>101</v>
      </c>
      <c r="I38" s="7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144</v>
      </c>
      <c r="B39" s="2" t="s">
        <v>22</v>
      </c>
      <c r="C39" s="1">
        <f t="shared" si="7"/>
        <v>5</v>
      </c>
      <c r="D39" s="73" t="s">
        <v>133</v>
      </c>
      <c r="E39" s="73" t="s">
        <v>101</v>
      </c>
      <c r="F39" s="73" t="s">
        <v>101</v>
      </c>
      <c r="G39" s="2"/>
      <c r="H39" s="73" t="s">
        <v>101</v>
      </c>
      <c r="I39" s="73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76" stopIfTrue="1">
      <formula>B7="신"</formula>
    </cfRule>
    <cfRule type="expression" priority="47" dxfId="177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76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77" operator="equal" stopIfTrue="1">
      <formula>0</formula>
    </cfRule>
  </conditionalFormatting>
  <conditionalFormatting sqref="E23">
    <cfRule type="cellIs" priority="35" dxfId="177" operator="equal" stopIfTrue="1">
      <formula>0</formula>
    </cfRule>
  </conditionalFormatting>
  <conditionalFormatting sqref="E24">
    <cfRule type="cellIs" priority="34" dxfId="177" operator="equal" stopIfTrue="1">
      <formula>0</formula>
    </cfRule>
  </conditionalFormatting>
  <conditionalFormatting sqref="E33:E34">
    <cfRule type="cellIs" priority="33" dxfId="177" operator="equal" stopIfTrue="1">
      <formula>0</formula>
    </cfRule>
  </conditionalFormatting>
  <conditionalFormatting sqref="F36">
    <cfRule type="cellIs" priority="32" dxfId="177" operator="equal" stopIfTrue="1">
      <formula>0</formula>
    </cfRule>
  </conditionalFormatting>
  <conditionalFormatting sqref="E36">
    <cfRule type="cellIs" priority="31" dxfId="177" operator="equal" stopIfTrue="1">
      <formula>0</formula>
    </cfRule>
  </conditionalFormatting>
  <conditionalFormatting sqref="E39">
    <cfRule type="cellIs" priority="30" dxfId="177" operator="equal" stopIfTrue="1">
      <formula>0</formula>
    </cfRule>
  </conditionalFormatting>
  <conditionalFormatting sqref="F8:F11">
    <cfRule type="cellIs" priority="29" dxfId="177" operator="equal" stopIfTrue="1">
      <formula>0</formula>
    </cfRule>
  </conditionalFormatting>
  <conditionalFormatting sqref="F24">
    <cfRule type="expression" priority="28" dxfId="176" stopIfTrue="1">
      <formula>F24="신"</formula>
    </cfRule>
  </conditionalFormatting>
  <conditionalFormatting sqref="F24">
    <cfRule type="cellIs" priority="27" dxfId="177" operator="equal" stopIfTrue="1">
      <formula>0</formula>
    </cfRule>
  </conditionalFormatting>
  <conditionalFormatting sqref="F33:F34">
    <cfRule type="cellIs" priority="26" dxfId="177" operator="equal" stopIfTrue="1">
      <formula>0</formula>
    </cfRule>
  </conditionalFormatting>
  <conditionalFormatting sqref="F36">
    <cfRule type="cellIs" priority="25" dxfId="177" operator="equal" stopIfTrue="1">
      <formula>0</formula>
    </cfRule>
  </conditionalFormatting>
  <conditionalFormatting sqref="F39">
    <cfRule type="cellIs" priority="24" dxfId="177" operator="equal" stopIfTrue="1">
      <formula>0</formula>
    </cfRule>
  </conditionalFormatting>
  <conditionalFormatting sqref="G9">
    <cfRule type="cellIs" priority="23" dxfId="177" operator="equal" stopIfTrue="1">
      <formula>0</formula>
    </cfRule>
  </conditionalFormatting>
  <conditionalFormatting sqref="G11">
    <cfRule type="cellIs" priority="22" dxfId="177" operator="equal" stopIfTrue="1">
      <formula>0</formula>
    </cfRule>
  </conditionalFormatting>
  <conditionalFormatting sqref="G33:G34">
    <cfRule type="cellIs" priority="21" dxfId="177" operator="equal" stopIfTrue="1">
      <formula>0</formula>
    </cfRule>
  </conditionalFormatting>
  <conditionalFormatting sqref="H8:H11">
    <cfRule type="cellIs" priority="20" dxfId="177" operator="equal" stopIfTrue="1">
      <formula>0</formula>
    </cfRule>
  </conditionalFormatting>
  <conditionalFormatting sqref="H36">
    <cfRule type="cellIs" priority="19" dxfId="177" operator="equal" stopIfTrue="1">
      <formula>0</formula>
    </cfRule>
  </conditionalFormatting>
  <conditionalFormatting sqref="H33:H34">
    <cfRule type="cellIs" priority="18" dxfId="177" operator="equal" stopIfTrue="1">
      <formula>0</formula>
    </cfRule>
  </conditionalFormatting>
  <conditionalFormatting sqref="H36">
    <cfRule type="cellIs" priority="17" dxfId="177" operator="equal" stopIfTrue="1">
      <formula>0</formula>
    </cfRule>
  </conditionalFormatting>
  <conditionalFormatting sqref="H39">
    <cfRule type="cellIs" priority="16" dxfId="177" operator="equal" stopIfTrue="1">
      <formula>0</formula>
    </cfRule>
  </conditionalFormatting>
  <conditionalFormatting sqref="H38">
    <cfRule type="cellIs" priority="15" dxfId="177" operator="equal" stopIfTrue="1">
      <formula>0</formula>
    </cfRule>
  </conditionalFormatting>
  <conditionalFormatting sqref="I8:I11">
    <cfRule type="cellIs" priority="14" dxfId="177" operator="equal" stopIfTrue="1">
      <formula>0</formula>
    </cfRule>
  </conditionalFormatting>
  <conditionalFormatting sqref="I7">
    <cfRule type="cellIs" priority="13" dxfId="177" operator="equal" stopIfTrue="1">
      <formula>0</formula>
    </cfRule>
  </conditionalFormatting>
  <conditionalFormatting sqref="I12">
    <cfRule type="cellIs" priority="12" dxfId="177" operator="equal" stopIfTrue="1">
      <formula>0</formula>
    </cfRule>
  </conditionalFormatting>
  <conditionalFormatting sqref="H12">
    <cfRule type="cellIs" priority="11" dxfId="177" operator="equal" stopIfTrue="1">
      <formula>0</formula>
    </cfRule>
  </conditionalFormatting>
  <conditionalFormatting sqref="E12">
    <cfRule type="cellIs" priority="10" dxfId="177" operator="equal" stopIfTrue="1">
      <formula>0</formula>
    </cfRule>
  </conditionalFormatting>
  <conditionalFormatting sqref="F12">
    <cfRule type="cellIs" priority="9" dxfId="177" operator="equal" stopIfTrue="1">
      <formula>0</formula>
    </cfRule>
  </conditionalFormatting>
  <conditionalFormatting sqref="I20:I21">
    <cfRule type="cellIs" priority="8" dxfId="177" operator="equal" stopIfTrue="1">
      <formula>0</formula>
    </cfRule>
  </conditionalFormatting>
  <conditionalFormatting sqref="I23">
    <cfRule type="cellIs" priority="7" dxfId="177" operator="equal" stopIfTrue="1">
      <formula>0</formula>
    </cfRule>
  </conditionalFormatting>
  <conditionalFormatting sqref="I24">
    <cfRule type="cellIs" priority="6" dxfId="177" operator="equal" stopIfTrue="1">
      <formula>0</formula>
    </cfRule>
  </conditionalFormatting>
  <conditionalFormatting sqref="I36">
    <cfRule type="cellIs" priority="5" dxfId="177" operator="equal" stopIfTrue="1">
      <formula>0</formula>
    </cfRule>
  </conditionalFormatting>
  <conditionalFormatting sqref="I33:I34">
    <cfRule type="cellIs" priority="4" dxfId="177" operator="equal" stopIfTrue="1">
      <formula>0</formula>
    </cfRule>
  </conditionalFormatting>
  <conditionalFormatting sqref="I36">
    <cfRule type="cellIs" priority="3" dxfId="177" operator="equal" stopIfTrue="1">
      <formula>0</formula>
    </cfRule>
  </conditionalFormatting>
  <conditionalFormatting sqref="I39">
    <cfRule type="cellIs" priority="2" dxfId="177" operator="equal" stopIfTrue="1">
      <formula>0</formula>
    </cfRule>
  </conditionalFormatting>
  <conditionalFormatting sqref="I38">
    <cfRule type="cellIs" priority="1" dxfId="177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4" customWidth="1"/>
    <col min="3" max="20" width="2.421875" style="84" customWidth="1"/>
    <col min="21" max="21" width="2.421875" style="48" customWidth="1"/>
    <col min="22" max="56" width="2.421875" style="84" customWidth="1"/>
    <col min="57" max="16384" width="9.00390625" style="84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3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195</v>
      </c>
      <c r="B9" s="4">
        <f t="shared" si="0"/>
        <v>2</v>
      </c>
      <c r="C9" s="4"/>
      <c r="D9" s="4"/>
      <c r="E9" s="83"/>
      <c r="F9" s="83"/>
      <c r="G9" s="83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3"/>
      <c r="F10" s="4"/>
      <c r="G10" s="8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69" t="s">
        <v>15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1"/>
    </row>
    <row r="12" spans="1:56" ht="19.5" customHeight="1">
      <c r="A12" s="272" t="s">
        <v>102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1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3"/>
      <c r="F14" s="4"/>
      <c r="G14" s="4">
        <v>3</v>
      </c>
      <c r="H14" s="83"/>
      <c r="I14" s="83"/>
      <c r="J14" s="4"/>
      <c r="K14" s="4"/>
      <c r="L14" s="8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3"/>
      <c r="F15" s="83"/>
      <c r="G15" s="83"/>
      <c r="H15" s="83"/>
      <c r="I15" s="83"/>
      <c r="J15" s="83"/>
      <c r="K15" s="83"/>
      <c r="L15" s="8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3">
        <v>3</v>
      </c>
      <c r="F16" s="4"/>
      <c r="G16" s="83"/>
      <c r="H16" s="83"/>
      <c r="I16" s="83"/>
      <c r="J16" s="83"/>
      <c r="K16" s="83"/>
      <c r="L16" s="8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3"/>
      <c r="F17" s="4"/>
      <c r="G17" s="83"/>
      <c r="H17" s="4"/>
      <c r="I17" s="4"/>
      <c r="J17" s="4"/>
      <c r="K17" s="83"/>
      <c r="L17" s="8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3"/>
      <c r="F18" s="4"/>
      <c r="G18" s="4"/>
      <c r="H18" s="83"/>
      <c r="I18" s="83"/>
      <c r="J18" s="83"/>
      <c r="K18" s="83"/>
      <c r="L18" s="8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69" t="s">
        <v>1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1"/>
    </row>
    <row r="20" spans="1:56" ht="19.5" customHeight="1">
      <c r="A20" s="272" t="s">
        <v>59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1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3">
        <v>20</v>
      </c>
      <c r="F22" s="83"/>
      <c r="G22" s="83">
        <v>7</v>
      </c>
      <c r="H22" s="83">
        <v>3</v>
      </c>
      <c r="I22" s="83"/>
      <c r="J22" s="83"/>
      <c r="K22" s="83"/>
      <c r="L22" s="8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3"/>
      <c r="F23" s="4"/>
      <c r="G23" s="83"/>
      <c r="H23" s="83">
        <v>2</v>
      </c>
      <c r="I23" s="83"/>
      <c r="J23" s="83"/>
      <c r="K23" s="83"/>
      <c r="L23" s="8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3"/>
      <c r="F24" s="83"/>
      <c r="G24" s="83"/>
      <c r="H24" s="83"/>
      <c r="I24" s="83"/>
      <c r="J24" s="83"/>
      <c r="K24" s="83"/>
      <c r="L24" s="8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3">
        <v>7</v>
      </c>
      <c r="F25" s="83"/>
      <c r="G25" s="83">
        <v>7</v>
      </c>
      <c r="H25" s="83">
        <v>7</v>
      </c>
      <c r="I25" s="4"/>
      <c r="J25" s="83"/>
      <c r="K25" s="83"/>
      <c r="L25" s="8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3">
        <v>7</v>
      </c>
      <c r="F26" s="4"/>
      <c r="G26" s="83">
        <v>7</v>
      </c>
      <c r="H26" s="4">
        <v>7</v>
      </c>
      <c r="I26" s="83"/>
      <c r="J26" s="4"/>
      <c r="K26" s="83"/>
      <c r="L26" s="8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3"/>
      <c r="F27" s="4"/>
      <c r="G27" s="8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77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76" stopIfTrue="1">
      <formula>F4="신"</formula>
    </cfRule>
  </conditionalFormatting>
  <conditionalFormatting sqref="A4:A10 A22:A28 A14:A18">
    <cfRule type="expression" priority="5" dxfId="176" stopIfTrue="1">
      <formula>#REF!="신"</formula>
    </cfRule>
    <cfRule type="expression" priority="6" dxfId="177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4" customWidth="1"/>
    <col min="3" max="56" width="2.421875" style="84" customWidth="1"/>
    <col min="57" max="16384" width="9.00390625" style="84" customWidth="1"/>
  </cols>
  <sheetData>
    <row r="1" spans="1:56" ht="19.5" customHeight="1">
      <c r="A1" s="9" t="s">
        <v>161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155</v>
      </c>
      <c r="B3" s="4" t="s">
        <v>163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5" t="s">
        <v>164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5" t="s">
        <v>165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5" t="s">
        <v>166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5" t="s">
        <v>167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5" t="s">
        <v>168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5" t="s">
        <v>169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5" t="s">
        <v>170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1" t="s">
        <v>171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86" t="s">
        <v>198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73" t="s">
        <v>172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5"/>
    </row>
    <row r="14" spans="1:56" ht="19.5" customHeight="1">
      <c r="A14" s="272" t="s">
        <v>173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1"/>
    </row>
    <row r="15" spans="1:56" ht="19.5" customHeight="1">
      <c r="A15" s="4" t="s">
        <v>155</v>
      </c>
      <c r="B15" s="4" t="s">
        <v>163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5" t="s">
        <v>174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5" t="s">
        <v>175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5" t="s">
        <v>176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5" t="s">
        <v>177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5" t="s">
        <v>178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5" t="s">
        <v>179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5" t="s">
        <v>180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1" t="s">
        <v>199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8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69" t="s">
        <v>181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1"/>
    </row>
    <row r="26" spans="1:56" ht="19.5" customHeight="1">
      <c r="A26" s="272" t="s">
        <v>182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1"/>
    </row>
    <row r="27" spans="1:56" ht="19.5" customHeight="1">
      <c r="A27" s="4" t="s">
        <v>155</v>
      </c>
      <c r="B27" s="4" t="s">
        <v>163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5" t="s">
        <v>183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5" t="s">
        <v>184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5" t="s">
        <v>185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5" t="s">
        <v>186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5" t="s">
        <v>187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73" t="s">
        <v>188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5"/>
    </row>
    <row r="36" spans="1:56" ht="19.5" customHeight="1">
      <c r="A36" s="272" t="s">
        <v>189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1"/>
    </row>
    <row r="37" spans="1:56" ht="19.5" customHeight="1">
      <c r="A37" s="4" t="s">
        <v>155</v>
      </c>
      <c r="B37" s="4" t="s">
        <v>163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5" t="s">
        <v>190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5" t="s">
        <v>125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5" t="s">
        <v>126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5" t="s">
        <v>127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5" t="s">
        <v>128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5" t="s">
        <v>129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8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8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76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77" operator="equal" stopIfTrue="1">
      <formula>0</formula>
    </cfRule>
  </conditionalFormatting>
  <conditionalFormatting sqref="C38">
    <cfRule type="expression" priority="6" dxfId="176" stopIfTrue="1">
      <formula>C38="신"</formula>
    </cfRule>
  </conditionalFormatting>
  <conditionalFormatting sqref="C41">
    <cfRule type="expression" priority="5" dxfId="176" stopIfTrue="1">
      <formula>C41="신"</formula>
    </cfRule>
  </conditionalFormatting>
  <conditionalFormatting sqref="C42">
    <cfRule type="expression" priority="4" dxfId="176" stopIfTrue="1">
      <formula>C42="신"</formula>
    </cfRule>
  </conditionalFormatting>
  <conditionalFormatting sqref="A44:A45 A4:A12 A16:A24 A28:A34">
    <cfRule type="expression" priority="11" dxfId="176" stopIfTrue="1">
      <formula>#REF!="신"</formula>
    </cfRule>
    <cfRule type="expression" priority="12" dxfId="177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88" customWidth="1"/>
    <col min="3" max="20" width="2.421875" style="88" customWidth="1"/>
    <col min="21" max="21" width="2.421875" style="53" customWidth="1"/>
    <col min="22" max="56" width="2.421875" style="88" customWidth="1"/>
    <col min="57" max="16384" width="9.00390625" style="88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130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131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132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135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136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137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138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139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140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141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142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143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144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76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77" operator="equal" stopIfTrue="1">
      <formula>0</formula>
    </cfRule>
  </conditionalFormatting>
  <conditionalFormatting sqref="C24">
    <cfRule type="expression" priority="5" dxfId="176" stopIfTrue="1">
      <formula>C24="신"</formula>
    </cfRule>
  </conditionalFormatting>
  <conditionalFormatting sqref="C25">
    <cfRule type="expression" priority="4" dxfId="176" stopIfTrue="1">
      <formula>C25="신"</formula>
    </cfRule>
  </conditionalFormatting>
  <conditionalFormatting sqref="C27">
    <cfRule type="cellIs" priority="3" dxfId="177" operator="equal" stopIfTrue="1">
      <formula>0</formula>
    </cfRule>
  </conditionalFormatting>
  <conditionalFormatting sqref="C29">
    <cfRule type="cellIs" priority="2" dxfId="177" operator="equal" stopIfTrue="1">
      <formula>0</formula>
    </cfRule>
  </conditionalFormatting>
  <conditionalFormatting sqref="C30">
    <cfRule type="cellIs" priority="1" dxfId="177" operator="equal" stopIfTrue="1">
      <formula>0</formula>
    </cfRule>
  </conditionalFormatting>
  <conditionalFormatting sqref="A4:A10 A14:A20 A24:A32">
    <cfRule type="expression" priority="10" dxfId="176" stopIfTrue="1">
      <formula>#REF!="신"</formula>
    </cfRule>
    <cfRule type="expression" priority="11" dxfId="177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2012-11-04T00:12:07Z</cp:lastPrinted>
  <dcterms:created xsi:type="dcterms:W3CDTF">2007-01-02T12:18:59Z</dcterms:created>
  <dcterms:modified xsi:type="dcterms:W3CDTF">2012-11-04T00:12:13Z</dcterms:modified>
  <cp:category/>
  <cp:version/>
  <cp:contentType/>
  <cp:contentStatus/>
</cp:coreProperties>
</file>