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416" windowWidth="8385" windowHeight="8010" activeTab="0"/>
  </bookViews>
  <sheets>
    <sheet name="주보출석표" sheetId="1" r:id="rId1"/>
    <sheet name="1학년_출석" sheetId="2" r:id="rId2"/>
    <sheet name="2학년_출석" sheetId="3" r:id="rId3"/>
    <sheet name="3학년_출석" sheetId="4" r:id="rId4"/>
    <sheet name="1학년_성경" sheetId="5" r:id="rId5"/>
    <sheet name="2학년_성경" sheetId="6" r:id="rId6"/>
    <sheet name="3학년_성경" sheetId="7" r:id="rId7"/>
  </sheets>
  <definedNames>
    <definedName name="_xlnm.Print_Area" localSheetId="4">'1학년_성경'!$A$1:$BD$28</definedName>
    <definedName name="_xlnm.Print_Area" localSheetId="1">'1학년_출석'!$A$1:$BE$37</definedName>
    <definedName name="_xlnm.Print_Area" localSheetId="5">'2학년_성경'!$A$1:$E$12</definedName>
    <definedName name="_xlnm.Print_Area" localSheetId="2">'2학년_출석'!$A$1:$F$15</definedName>
    <definedName name="_xlnm.Print_Area" localSheetId="6">'3학년_성경'!$A$1:$BD$20</definedName>
    <definedName name="_xlnm.Print_Area" localSheetId="3">'3학년_출석'!$A$1:$BE$26</definedName>
    <definedName name="_xlnm.Print_Area" localSheetId="0">'주보출석표'!$A$1:$IH$33</definedName>
  </definedNames>
  <calcPr fullCalcOnLoad="1"/>
</workbook>
</file>

<file path=xl/sharedStrings.xml><?xml version="1.0" encoding="utf-8"?>
<sst xmlns="http://schemas.openxmlformats.org/spreadsheetml/2006/main" count="2290" uniqueCount="242">
  <si>
    <t>1~1</t>
  </si>
  <si>
    <t>1~3</t>
  </si>
  <si>
    <t>2~1</t>
  </si>
  <si>
    <t>2~2</t>
  </si>
  <si>
    <t>2~3</t>
  </si>
  <si>
    <t>중등부주보</t>
  </si>
  <si>
    <t>재적</t>
  </si>
  <si>
    <t>출석계</t>
  </si>
  <si>
    <t>신입</t>
  </si>
  <si>
    <t>등반</t>
  </si>
  <si>
    <t>이름</t>
  </si>
  <si>
    <t>구분</t>
  </si>
  <si>
    <t>계</t>
  </si>
  <si>
    <t>중2</t>
  </si>
  <si>
    <t>중3</t>
  </si>
  <si>
    <t>1~2</t>
  </si>
  <si>
    <t>3~3</t>
  </si>
  <si>
    <t>2~4</t>
  </si>
  <si>
    <t>3~2</t>
  </si>
  <si>
    <t>3~1</t>
  </si>
  <si>
    <t>출석</t>
  </si>
  <si>
    <t>재적</t>
  </si>
  <si>
    <t>재적</t>
  </si>
  <si>
    <t>1~1</t>
  </si>
  <si>
    <t>1~2</t>
  </si>
  <si>
    <t>1~3</t>
  </si>
  <si>
    <t>출석현황</t>
  </si>
  <si>
    <t>%</t>
  </si>
  <si>
    <t>중1</t>
  </si>
  <si>
    <t>출석계</t>
  </si>
  <si>
    <t>출석계</t>
  </si>
  <si>
    <t>구분</t>
  </si>
  <si>
    <t>계</t>
  </si>
  <si>
    <t>조혜진</t>
  </si>
  <si>
    <t>출석계</t>
  </si>
  <si>
    <t>계</t>
  </si>
  <si>
    <t>출석계</t>
  </si>
  <si>
    <t>계</t>
  </si>
  <si>
    <t>이름</t>
  </si>
  <si>
    <t>구분</t>
  </si>
  <si>
    <t>계</t>
  </si>
  <si>
    <t>재적</t>
  </si>
  <si>
    <t>3~1</t>
  </si>
  <si>
    <t>3~2</t>
  </si>
  <si>
    <t>3~3</t>
  </si>
  <si>
    <t>신입반</t>
  </si>
  <si>
    <t>김신혜</t>
  </si>
  <si>
    <t>김은비</t>
  </si>
  <si>
    <t>김효원</t>
  </si>
  <si>
    <t>류병규</t>
  </si>
  <si>
    <t>안승균</t>
  </si>
  <si>
    <t>최진우</t>
  </si>
  <si>
    <t>김유진</t>
  </si>
  <si>
    <t>남현영</t>
  </si>
  <si>
    <t>장은경</t>
  </si>
  <si>
    <t>장준원</t>
  </si>
  <si>
    <t>성경</t>
  </si>
  <si>
    <t>성경</t>
  </si>
  <si>
    <t>김 행 길 목장</t>
  </si>
  <si>
    <t>이 경 숙 목장</t>
  </si>
  <si>
    <t>인 재 인 목장</t>
  </si>
  <si>
    <t>하 창 수 목장</t>
  </si>
  <si>
    <t>김 정 주 목장</t>
  </si>
  <si>
    <t>김 영 미 목장</t>
  </si>
  <si>
    <t>류 지 연 목장</t>
  </si>
  <si>
    <t>안 성 균 목장</t>
  </si>
  <si>
    <t>박 윤 경 목장</t>
  </si>
  <si>
    <t>김상경</t>
  </si>
  <si>
    <t>연형빈</t>
  </si>
  <si>
    <t>전병휘</t>
  </si>
  <si>
    <t>최성권</t>
  </si>
  <si>
    <t>김동현</t>
  </si>
  <si>
    <t>김주섭</t>
  </si>
  <si>
    <t>최지우</t>
  </si>
  <si>
    <t>김주혜</t>
  </si>
  <si>
    <t>나유진</t>
  </si>
  <si>
    <t>박민주</t>
  </si>
  <si>
    <t>윤예린</t>
  </si>
  <si>
    <t>황예진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</si>
  <si>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</si>
  <si>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</si>
  <si>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</si>
  <si>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</si>
  <si>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</si>
  <si>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</si>
  <si>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</si>
  <si>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</si>
  <si>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</si>
  <si>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정지우</t>
  </si>
  <si>
    <t>정현승</t>
  </si>
  <si>
    <t>정효빈</t>
  </si>
  <si>
    <t>임한빈</t>
  </si>
  <si>
    <t>박규경</t>
  </si>
  <si>
    <t>김동수</t>
  </si>
  <si>
    <t>최지묵</t>
  </si>
  <si>
    <t>오욱환</t>
  </si>
  <si>
    <t>박소희</t>
  </si>
  <si>
    <t>박영은</t>
  </si>
  <si>
    <t>김행길 목장</t>
  </si>
  <si>
    <t>이동형</t>
  </si>
  <si>
    <t>●</t>
  </si>
  <si>
    <t>●</t>
  </si>
  <si>
    <t>정 훈 목장</t>
  </si>
  <si>
    <t>이 경 숙 목장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</si>
  <si>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</si>
  <si>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</si>
  <si>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</si>
  <si>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</si>
  <si>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</si>
  <si>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</si>
  <si>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</si>
  <si>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</si>
  <si>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</si>
  <si>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임한빈</t>
  </si>
  <si>
    <t>정은찬</t>
  </si>
  <si>
    <t>정지우</t>
  </si>
  <si>
    <t>정현승</t>
  </si>
  <si>
    <t>정효빈</t>
  </si>
  <si>
    <t>하 창 수 목장</t>
  </si>
  <si>
    <t>김신혜</t>
  </si>
  <si>
    <t>김연이</t>
  </si>
  <si>
    <t>박정민</t>
  </si>
  <si>
    <t>안예진</t>
  </si>
  <si>
    <t>임효진</t>
  </si>
  <si>
    <t>김은비</t>
  </si>
  <si>
    <t>박규경</t>
  </si>
  <si>
    <t>박주경</t>
  </si>
  <si>
    <t>서예영</t>
  </si>
  <si>
    <t>이다인</t>
  </si>
  <si>
    <t>이나림</t>
  </si>
  <si>
    <t>김동수</t>
  </si>
  <si>
    <t>장준원</t>
  </si>
  <si>
    <t>최진우</t>
  </si>
  <si>
    <t>●</t>
  </si>
  <si>
    <t>안 성 균 목장</t>
  </si>
  <si>
    <t>류병규</t>
  </si>
  <si>
    <t>안승균</t>
  </si>
  <si>
    <t>안효준</t>
  </si>
  <si>
    <t>오욱한</t>
  </si>
  <si>
    <t>전석현</t>
  </si>
  <si>
    <t>김유진</t>
  </si>
  <si>
    <t>남현영</t>
  </si>
  <si>
    <t>박영은</t>
  </si>
  <si>
    <t>이수빈</t>
  </si>
  <si>
    <t>조혜진</t>
  </si>
  <si>
    <t>박 윤 경 목장</t>
  </si>
  <si>
    <t>김 영 미 목장</t>
  </si>
  <si>
    <t>●</t>
  </si>
  <si>
    <t>신입</t>
  </si>
  <si>
    <t>권용현</t>
  </si>
  <si>
    <t>권용현</t>
  </si>
  <si>
    <t>김연이</t>
  </si>
  <si>
    <t>박정민</t>
  </si>
  <si>
    <t>안예진</t>
  </si>
  <si>
    <t>임효진</t>
  </si>
  <si>
    <t>이름</t>
  </si>
  <si>
    <t>학년</t>
  </si>
  <si>
    <t>2</t>
  </si>
  <si>
    <t>3</t>
  </si>
  <si>
    <t>4</t>
  </si>
  <si>
    <t>하상진</t>
  </si>
  <si>
    <t>2~1</t>
  </si>
  <si>
    <t>인 재 인 목장</t>
  </si>
  <si>
    <t>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</si>
  <si>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</si>
  <si>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</si>
  <si>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</si>
  <si>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</si>
  <si>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</si>
  <si>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</si>
  <si>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</si>
  <si>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권용현</t>
  </si>
  <si>
    <t>2~2</t>
  </si>
  <si>
    <t>하 창 수 목장</t>
  </si>
  <si>
    <t>문정인</t>
  </si>
  <si>
    <t>심건희</t>
  </si>
  <si>
    <t>임한빈</t>
  </si>
  <si>
    <t>정은찬</t>
  </si>
  <si>
    <t>정지우</t>
  </si>
  <si>
    <t>정현승</t>
  </si>
  <si>
    <t>정효빈</t>
  </si>
  <si>
    <t>2~3</t>
  </si>
  <si>
    <t>김 영 미 목장</t>
  </si>
  <si>
    <t>김신혜</t>
  </si>
  <si>
    <t>김연이</t>
  </si>
  <si>
    <t>박정민</t>
  </si>
  <si>
    <t>안예진</t>
  </si>
  <si>
    <t>임효진</t>
  </si>
  <si>
    <t>2~4</t>
  </si>
  <si>
    <t>김 정 주 목장</t>
  </si>
  <si>
    <t>김은비</t>
  </si>
  <si>
    <t>등반</t>
  </si>
  <si>
    <t>권순주</t>
  </si>
  <si>
    <t>오윤수</t>
  </si>
  <si>
    <t>오윤수</t>
  </si>
  <si>
    <t>오윤수</t>
  </si>
  <si>
    <t>문승준</t>
  </si>
  <si>
    <t>박창준</t>
  </si>
  <si>
    <t>문승준</t>
  </si>
  <si>
    <t>박창준</t>
  </si>
  <si>
    <t>하상진</t>
  </si>
  <si>
    <t>문승준</t>
  </si>
  <si>
    <t>박창준</t>
  </si>
  <si>
    <t>최 은 혜 목장</t>
  </si>
  <si>
    <t>성기환</t>
  </si>
  <si>
    <t>전석현</t>
  </si>
  <si>
    <t>서예영</t>
  </si>
  <si>
    <t>이다인</t>
  </si>
  <si>
    <t>박영진</t>
  </si>
  <si>
    <t>김지수</t>
  </si>
  <si>
    <t>송민석</t>
  </si>
  <si>
    <t>장재혁</t>
  </si>
  <si>
    <t>김용환</t>
  </si>
  <si>
    <t>3/18</t>
  </si>
  <si>
    <t>정명화</t>
  </si>
  <si>
    <t>황선우</t>
  </si>
  <si>
    <t>3/25</t>
  </si>
  <si>
    <t>최희준</t>
  </si>
  <si>
    <t>기영훈</t>
  </si>
  <si>
    <t>김민지</t>
  </si>
  <si>
    <t>김도원</t>
  </si>
  <si>
    <t>4/15</t>
  </si>
  <si>
    <t>김 명 준 목장</t>
  </si>
  <si>
    <t>재적</t>
  </si>
  <si>
    <t>5/27</t>
  </si>
  <si>
    <t>강원효</t>
  </si>
  <si>
    <t>김민석</t>
  </si>
  <si>
    <t>6/17</t>
  </si>
  <si>
    <t>정휘원</t>
  </si>
  <si>
    <t>7/22</t>
  </si>
  <si>
    <t>정민정</t>
  </si>
  <si>
    <t>권윤정</t>
  </si>
  <si>
    <t>송대용</t>
  </si>
  <si>
    <t>주민기</t>
  </si>
  <si>
    <t>김미선</t>
  </si>
  <si>
    <t>박하은</t>
  </si>
  <si>
    <t>9/23</t>
  </si>
  <si>
    <t>최지우</t>
  </si>
  <si>
    <t>권기범</t>
  </si>
  <si>
    <t>유승민</t>
  </si>
  <si>
    <t>형진우</t>
  </si>
  <si>
    <t>유희선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</si>
</sst>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  <numFmt numFmtId="177" formatCode="m&quot;월&quot;\ d&quot;일&quot;;@"/>
    <numFmt numFmtId="178" formatCode="yy&quot;-&quot;m&quot;-&quot;d;@"/>
    <numFmt numFmtId="179" formatCode="mm&quot;/&quot;dd"/>
    <numFmt numFmtId="180" formatCode="0&quot;주&quot;"/>
    <numFmt numFmtId="181" formatCode="0_ "/>
    <numFmt numFmtId="182" formatCode="m&quot;/&quot;d;@"/>
    <numFmt numFmtId="183" formatCode="mm&quot;월&quot;\ dd&quot;일&quot;"/>
    <numFmt numFmtId="184" formatCode="mmm/yyyy"/>
    <numFmt numFmtId="185" formatCode="0_);[Red]\(0\)"/>
    <numFmt numFmtId="186" formatCode="[$-412]yyyy&quot;년&quot;\ m&quot;월&quot;\ d&quot;일&quot;\ dddd"/>
    <numFmt numFmtId="187" formatCode="[$-412]AM/PM\ h:mm:ss"/>
  </numFmts>
  <fonts count="66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9"/>
      <name val="굴림체"/>
      <family val="3"/>
    </font>
    <font>
      <sz val="8"/>
      <name val="맑은 고딕"/>
      <family val="3"/>
    </font>
    <font>
      <sz val="8"/>
      <name val="굴림체"/>
      <family val="3"/>
    </font>
    <font>
      <sz val="8"/>
      <name val="돋움"/>
      <family val="3"/>
    </font>
    <font>
      <sz val="10"/>
      <name val="굴림체"/>
      <family val="3"/>
    </font>
    <font>
      <sz val="6"/>
      <name val="굴림체"/>
      <family val="3"/>
    </font>
    <font>
      <sz val="9"/>
      <name val="굴림"/>
      <family val="3"/>
    </font>
    <font>
      <sz val="8"/>
      <name val="굴림"/>
      <family val="3"/>
    </font>
    <font>
      <sz val="9"/>
      <name val="굴림체"/>
      <family val="3"/>
    </font>
    <font>
      <sz val="6"/>
      <name val="굴림"/>
      <family val="3"/>
    </font>
    <font>
      <sz val="9"/>
      <color indexed="8"/>
      <name val="맑은 고딕"/>
      <family val="3"/>
    </font>
    <font>
      <sz val="6"/>
      <color indexed="8"/>
      <name val="맑은 고딕"/>
      <family val="3"/>
    </font>
    <font>
      <u val="single"/>
      <sz val="16.5"/>
      <color indexed="12"/>
      <name val="맑은 고딕"/>
      <family val="3"/>
    </font>
    <font>
      <u val="single"/>
      <sz val="16.5"/>
      <color indexed="36"/>
      <name val="맑은 고딕"/>
      <family val="3"/>
    </font>
    <font>
      <sz val="8"/>
      <color indexed="10"/>
      <name val="굴림"/>
      <family val="3"/>
    </font>
    <font>
      <sz val="11"/>
      <name val="돋움"/>
      <family val="3"/>
    </font>
    <font>
      <sz val="8"/>
      <color indexed="8"/>
      <name val="굴림"/>
      <family val="3"/>
    </font>
    <font>
      <b/>
      <sz val="8"/>
      <color indexed="8"/>
      <name val="굴림"/>
      <family val="3"/>
    </font>
    <font>
      <sz val="8"/>
      <color indexed="8"/>
      <name val="굴림체"/>
      <family val="3"/>
    </font>
    <font>
      <b/>
      <sz val="8"/>
      <color indexed="8"/>
      <name val="굴림체"/>
      <family val="3"/>
    </font>
    <font>
      <b/>
      <sz val="11"/>
      <color indexed="8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9"/>
      <name val="맑은 고딕"/>
      <family val="3"/>
    </font>
    <font>
      <sz val="9"/>
      <color indexed="8"/>
      <name val="굴림"/>
      <family val="3"/>
    </font>
    <font>
      <sz val="11"/>
      <name val="굴림체"/>
      <family val="3"/>
    </font>
    <font>
      <b/>
      <sz val="11"/>
      <name val="굴림"/>
      <family val="3"/>
    </font>
    <font>
      <b/>
      <sz val="11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굴림체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굴림체"/>
      <family val="3"/>
    </font>
    <font>
      <sz val="8"/>
      <color theme="1"/>
      <name val="굴림"/>
      <family val="3"/>
    </font>
    <font>
      <sz val="9"/>
      <color theme="1"/>
      <name val="굴림체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medium"/>
      <right>
        <color indexed="63"/>
      </right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/>
      <top style="double"/>
      <bottom/>
    </border>
    <border>
      <left/>
      <right style="hair"/>
      <top style="double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medium"/>
      <top/>
      <bottom style="hair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31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6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>
      <alignment vertical="center"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</cellStyleXfs>
  <cellXfs count="281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178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63" applyFont="1" applyFill="1" applyBorder="1" applyAlignment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 shrinkToFit="1"/>
      <protection/>
    </xf>
    <xf numFmtId="0" fontId="4" fillId="0" borderId="10" xfId="0" applyFont="1" applyFill="1" applyBorder="1" applyAlignment="1" applyProtection="1">
      <alignment horizontal="centerContinuous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11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0" fillId="0" borderId="11" xfId="0" applyFont="1" applyFill="1" applyBorder="1" applyAlignment="1" applyProtection="1">
      <alignment horizontal="centerContinuous" vertical="center" shrinkToFit="1"/>
      <protection/>
    </xf>
    <xf numFmtId="0" fontId="10" fillId="0" borderId="12" xfId="0" applyFont="1" applyFill="1" applyBorder="1" applyAlignment="1" applyProtection="1">
      <alignment horizontal="centerContinuous" vertical="center" shrinkToFit="1"/>
      <protection/>
    </xf>
    <xf numFmtId="0" fontId="10" fillId="0" borderId="13" xfId="0" applyFont="1" applyFill="1" applyBorder="1" applyAlignment="1" applyProtection="1">
      <alignment horizontal="centerContinuous" vertical="center" shrinkToFit="1"/>
      <protection/>
    </xf>
    <xf numFmtId="0" fontId="10" fillId="0" borderId="14" xfId="0" applyFont="1" applyFill="1" applyBorder="1" applyAlignment="1" applyProtection="1">
      <alignment horizontal="centerContinuous" vertical="center" shrinkToFit="1"/>
      <protection/>
    </xf>
    <xf numFmtId="0" fontId="10" fillId="0" borderId="15" xfId="0" applyFont="1" applyFill="1" applyBorder="1" applyAlignment="1" applyProtection="1">
      <alignment horizontal="centerContinuous" vertical="center" shrinkToFi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horizontal="center" vertical="center" shrinkToFit="1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185" fontId="10" fillId="0" borderId="20" xfId="0" applyNumberFormat="1" applyFont="1" applyFill="1" applyBorder="1" applyAlignment="1" applyProtection="1" quotePrefix="1">
      <alignment vertical="center" shrinkToFit="1"/>
      <protection/>
    </xf>
    <xf numFmtId="0" fontId="7" fillId="0" borderId="10" xfId="0" applyFont="1" applyFill="1" applyBorder="1" applyAlignment="1" applyProtection="1">
      <alignment horizontal="centerContinuous" vertical="center" shrinkToFit="1"/>
      <protection/>
    </xf>
    <xf numFmtId="0" fontId="11" fillId="0" borderId="10" xfId="0" applyFont="1" applyFill="1" applyBorder="1" applyAlignment="1" applyProtection="1">
      <alignment horizontal="centerContinuous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17" xfId="0" applyFont="1" applyFill="1" applyBorder="1" applyAlignment="1" applyProtection="1">
      <alignment horizontal="center" vertical="center" shrinkToFit="1"/>
      <protection/>
    </xf>
    <xf numFmtId="0" fontId="10" fillId="0" borderId="17" xfId="0" applyFont="1" applyFill="1" applyBorder="1" applyAlignment="1" applyProtection="1">
      <alignment horizontal="center" vertical="center" shrinkToFit="1"/>
      <protection/>
    </xf>
    <xf numFmtId="0" fontId="8" fillId="0" borderId="21" xfId="0" applyFont="1" applyFill="1" applyBorder="1" applyAlignment="1" applyProtection="1">
      <alignment horizontal="center" vertical="center" shrinkToFit="1"/>
      <protection/>
    </xf>
    <xf numFmtId="0" fontId="10" fillId="0" borderId="22" xfId="0" applyFont="1" applyFill="1" applyBorder="1" applyAlignment="1" applyProtection="1">
      <alignment horizontal="centerContinuous" vertical="center" shrinkToFit="1"/>
      <protection/>
    </xf>
    <xf numFmtId="178" fontId="4" fillId="0" borderId="20" xfId="0" applyNumberFormat="1" applyFont="1" applyFill="1" applyBorder="1" applyAlignment="1" applyProtection="1">
      <alignment horizontal="center" vertical="center" shrinkToFit="1"/>
      <protection/>
    </xf>
    <xf numFmtId="0" fontId="4" fillId="0" borderId="20" xfId="0" applyFont="1" applyFill="1" applyBorder="1" applyAlignment="1" applyProtection="1">
      <alignment horizontal="center" vertical="center" shrinkToFit="1"/>
      <protection/>
    </xf>
    <xf numFmtId="0" fontId="4" fillId="0" borderId="20" xfId="0" applyNumberFormat="1" applyFont="1" applyFill="1" applyBorder="1" applyAlignment="1" applyProtection="1">
      <alignment horizontal="center" vertical="center" shrinkToFit="1"/>
      <protection/>
    </xf>
    <xf numFmtId="178" fontId="4" fillId="0" borderId="23" xfId="0" applyNumberFormat="1" applyFont="1" applyFill="1" applyBorder="1" applyAlignment="1" applyProtection="1">
      <alignment horizontal="center" vertical="center" shrinkToFit="1"/>
      <protection/>
    </xf>
    <xf numFmtId="0" fontId="4" fillId="0" borderId="23" xfId="0" applyFont="1" applyFill="1" applyBorder="1" applyAlignment="1" applyProtection="1">
      <alignment horizontal="center" vertical="center" shrinkToFit="1"/>
      <protection/>
    </xf>
    <xf numFmtId="0" fontId="4" fillId="0" borderId="23" xfId="0" applyNumberFormat="1" applyFont="1" applyFill="1" applyBorder="1" applyAlignment="1" applyProtection="1">
      <alignment horizontal="center" vertical="center" shrinkToFit="1"/>
      <protection/>
    </xf>
    <xf numFmtId="0" fontId="9" fillId="0" borderId="23" xfId="0" applyFont="1" applyFill="1" applyBorder="1" applyAlignment="1">
      <alignment horizontal="center" vertical="center"/>
    </xf>
    <xf numFmtId="0" fontId="11" fillId="0" borderId="21" xfId="0" applyFont="1" applyFill="1" applyBorder="1" applyAlignment="1" applyProtection="1">
      <alignment horizontal="center" vertical="center" shrinkToFit="1"/>
      <protection/>
    </xf>
    <xf numFmtId="0" fontId="21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4" fillId="0" borderId="14" xfId="0" applyFont="1" applyFill="1" applyBorder="1" applyAlignment="1" applyProtection="1">
      <alignment horizontal="centerContinuous" vertical="center" shrinkToFit="1"/>
      <protection/>
    </xf>
    <xf numFmtId="0" fontId="20" fillId="0" borderId="0" xfId="0" applyFont="1" applyFill="1" applyAlignment="1">
      <alignment vertical="center"/>
    </xf>
    <xf numFmtId="178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Continuous" vertical="center" shrinkToFit="1"/>
      <protection/>
    </xf>
    <xf numFmtId="185" fontId="9" fillId="0" borderId="20" xfId="0" applyNumberFormat="1" applyFont="1" applyFill="1" applyBorder="1" applyAlignment="1" applyProtection="1" quotePrefix="1">
      <alignment vertical="center" shrinkToFit="1"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Continuous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85" fontId="9" fillId="0" borderId="20" xfId="0" applyNumberFormat="1" applyFont="1" applyFill="1" applyBorder="1" applyAlignment="1" applyProtection="1" quotePrefix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22" xfId="0" applyFont="1" applyFill="1" applyBorder="1" applyAlignment="1" applyProtection="1">
      <alignment horizontal="centerContinuous" vertical="center"/>
      <protection/>
    </xf>
    <xf numFmtId="185" fontId="16" fillId="0" borderId="20" xfId="0" applyNumberFormat="1" applyFont="1" applyFill="1" applyBorder="1" applyAlignment="1" applyProtection="1" quotePrefix="1">
      <alignment vertical="center"/>
      <protection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 quotePrefix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7" xfId="0" applyNumberFormat="1" applyFont="1" applyFill="1" applyBorder="1" applyAlignment="1" applyProtection="1" quotePrefix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63" fillId="0" borderId="0" xfId="0" applyFont="1" applyFill="1" applyAlignment="1">
      <alignment vertical="center"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shrinkToFit="1"/>
      <protection/>
    </xf>
    <xf numFmtId="0" fontId="64" fillId="0" borderId="0" xfId="0" applyFont="1" applyFill="1" applyAlignment="1">
      <alignment vertical="center"/>
    </xf>
    <xf numFmtId="185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18" xfId="0" applyFont="1" applyFill="1" applyBorder="1" applyAlignment="1" applyProtection="1">
      <alignment horizontal="center" vertical="center" shrinkToFit="1"/>
      <protection/>
    </xf>
    <xf numFmtId="0" fontId="22" fillId="0" borderId="23" xfId="0" applyFont="1" applyFill="1" applyBorder="1" applyAlignment="1">
      <alignment horizontal="center" vertical="center" shrinkToFit="1"/>
    </xf>
    <xf numFmtId="0" fontId="26" fillId="0" borderId="24" xfId="62" applyFont="1" applyFill="1" applyBorder="1" applyAlignment="1">
      <alignment horizontal="center" vertical="center" shrinkToFit="1"/>
      <protection/>
    </xf>
    <xf numFmtId="0" fontId="26" fillId="0" borderId="25" xfId="62" applyFont="1" applyFill="1" applyBorder="1" applyAlignment="1">
      <alignment horizontal="center" vertical="center" shrinkToFit="1"/>
      <protection/>
    </xf>
    <xf numFmtId="0" fontId="20" fillId="0" borderId="23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center" vertical="center" shrinkToFit="1"/>
    </xf>
    <xf numFmtId="0" fontId="21" fillId="0" borderId="26" xfId="0" applyFont="1" applyFill="1" applyBorder="1" applyAlignment="1">
      <alignment horizontal="center" vertical="center" shrinkToFit="1"/>
    </xf>
    <xf numFmtId="0" fontId="26" fillId="0" borderId="27" xfId="62" applyFont="1" applyFill="1" applyBorder="1" applyAlignment="1">
      <alignment horizontal="center" vertical="center" shrinkToFit="1"/>
      <protection/>
    </xf>
    <xf numFmtId="0" fontId="26" fillId="0" borderId="28" xfId="62" applyFont="1" applyFill="1" applyBorder="1" applyAlignment="1">
      <alignment horizontal="center" vertical="center" shrinkToFit="1"/>
      <protection/>
    </xf>
    <xf numFmtId="0" fontId="23" fillId="0" borderId="10" xfId="62" applyFont="1" applyFill="1" applyBorder="1" applyAlignment="1">
      <alignment horizontal="center" vertical="center" shrinkToFit="1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9" fillId="0" borderId="10" xfId="62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/>
    </xf>
    <xf numFmtId="0" fontId="9" fillId="0" borderId="0" xfId="62" applyFont="1" applyFill="1" applyBorder="1" applyAlignment="1">
      <alignment horizontal="center" vertical="center" shrinkToFit="1"/>
      <protection/>
    </xf>
    <xf numFmtId="185" fontId="10" fillId="0" borderId="21" xfId="0" applyNumberFormat="1" applyFont="1" applyFill="1" applyBorder="1" applyAlignment="1">
      <alignment vertical="center" shrinkToFit="1"/>
    </xf>
    <xf numFmtId="185" fontId="10" fillId="0" borderId="21" xfId="0" applyNumberFormat="1" applyFont="1" applyFill="1" applyBorder="1" applyAlignment="1" applyProtection="1">
      <alignment vertical="center" shrinkToFit="1"/>
      <protection/>
    </xf>
    <xf numFmtId="185" fontId="10" fillId="0" borderId="21" xfId="0" applyNumberFormat="1" applyFont="1" applyFill="1" applyBorder="1" applyAlignment="1" applyProtection="1" quotePrefix="1">
      <alignment vertical="center" shrinkToFit="1"/>
      <protection/>
    </xf>
    <xf numFmtId="0" fontId="10" fillId="0" borderId="21" xfId="0" applyNumberFormat="1" applyFont="1" applyFill="1" applyBorder="1" applyAlignment="1" applyProtection="1">
      <alignment vertical="center" shrinkToFit="1"/>
      <protection/>
    </xf>
    <xf numFmtId="0" fontId="23" fillId="0" borderId="20" xfId="62" applyFont="1" applyFill="1" applyBorder="1" applyAlignment="1">
      <alignment horizontal="center" vertical="center" shrinkToFit="1"/>
      <protection/>
    </xf>
    <xf numFmtId="0" fontId="23" fillId="0" borderId="23" xfId="62" applyFont="1" applyFill="1" applyBorder="1" applyAlignment="1">
      <alignment horizontal="center" vertical="center" shrinkToFit="1"/>
      <protection/>
    </xf>
    <xf numFmtId="0" fontId="25" fillId="0" borderId="16" xfId="0" applyFont="1" applyFill="1" applyBorder="1" applyAlignment="1" applyProtection="1">
      <alignment horizontal="center" vertical="center" shrinkToFit="1"/>
      <protection/>
    </xf>
    <xf numFmtId="0" fontId="25" fillId="0" borderId="21" xfId="0" applyFont="1" applyFill="1" applyBorder="1" applyAlignment="1" applyProtection="1">
      <alignment horizontal="center" vertical="center" shrinkToFit="1"/>
      <protection/>
    </xf>
    <xf numFmtId="0" fontId="8" fillId="0" borderId="29" xfId="0" applyFont="1" applyFill="1" applyBorder="1" applyAlignment="1" applyProtection="1">
      <alignment horizontal="center" vertical="center" shrinkToFit="1"/>
      <protection/>
    </xf>
    <xf numFmtId="0" fontId="10" fillId="0" borderId="21" xfId="0" applyFont="1" applyFill="1" applyBorder="1" applyAlignment="1" applyProtection="1">
      <alignment horizontal="center" vertical="center" shrinkToFit="1"/>
      <protection/>
    </xf>
    <xf numFmtId="179" fontId="7" fillId="0" borderId="21" xfId="0" applyNumberFormat="1" applyFont="1" applyFill="1" applyBorder="1" applyAlignment="1" applyProtection="1">
      <alignment vertical="center" shrinkToFit="1"/>
      <protection/>
    </xf>
    <xf numFmtId="179" fontId="7" fillId="0" borderId="25" xfId="0" applyNumberFormat="1" applyFont="1" applyFill="1" applyBorder="1" applyAlignment="1" applyProtection="1">
      <alignment vertical="center" shrinkToFit="1"/>
      <protection/>
    </xf>
    <xf numFmtId="179" fontId="7" fillId="0" borderId="20" xfId="0" applyNumberFormat="1" applyFont="1" applyFill="1" applyBorder="1" applyAlignment="1" applyProtection="1">
      <alignment vertical="center" shrinkToFit="1"/>
      <protection/>
    </xf>
    <xf numFmtId="185" fontId="10" fillId="0" borderId="21" xfId="0" applyNumberFormat="1" applyFont="1" applyFill="1" applyBorder="1" applyAlignment="1" applyProtection="1" quotePrefix="1">
      <alignment horizontal="center" vertical="center" shrinkToFit="1"/>
      <protection/>
    </xf>
    <xf numFmtId="0" fontId="21" fillId="0" borderId="30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 applyProtection="1">
      <alignment horizontal="center" vertical="center" shrinkToFit="1"/>
      <protection/>
    </xf>
    <xf numFmtId="0" fontId="26" fillId="0" borderId="32" xfId="62" applyFont="1" applyFill="1" applyBorder="1" applyAlignment="1">
      <alignment horizontal="center" vertical="center" shrinkToFit="1"/>
      <protection/>
    </xf>
    <xf numFmtId="0" fontId="10" fillId="0" borderId="31" xfId="0" applyFont="1" applyFill="1" applyBorder="1" applyAlignment="1" applyProtection="1">
      <alignment horizontal="center" vertical="center" shrinkToFit="1"/>
      <protection/>
    </xf>
    <xf numFmtId="0" fontId="8" fillId="0" borderId="31" xfId="0" applyFont="1" applyFill="1" applyBorder="1" applyAlignment="1" applyProtection="1">
      <alignment horizontal="center" vertical="center" shrinkToFit="1"/>
      <protection/>
    </xf>
    <xf numFmtId="0" fontId="8" fillId="0" borderId="33" xfId="0" applyFont="1" applyFill="1" applyBorder="1" applyAlignment="1" applyProtection="1">
      <alignment horizontal="center" vertical="center" shrinkToFit="1"/>
      <protection/>
    </xf>
    <xf numFmtId="0" fontId="8" fillId="0" borderId="34" xfId="0" applyFont="1" applyFill="1" applyBorder="1" applyAlignment="1" applyProtection="1">
      <alignment horizontal="center" vertical="center" shrinkToFit="1"/>
      <protection/>
    </xf>
    <xf numFmtId="0" fontId="26" fillId="0" borderId="35" xfId="62" applyFont="1" applyFill="1" applyBorder="1" applyAlignment="1">
      <alignment horizontal="center" vertical="center" shrinkToFit="1"/>
      <protection/>
    </xf>
    <xf numFmtId="0" fontId="25" fillId="0" borderId="31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21" xfId="0" applyFont="1" applyFill="1" applyBorder="1" applyAlignment="1" applyProtection="1">
      <alignment horizontal="center" vertical="center" shrinkToFit="1"/>
      <protection/>
    </xf>
    <xf numFmtId="0" fontId="22" fillId="0" borderId="36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 applyProtection="1">
      <alignment horizontal="centerContinuous" vertical="center" shrinkToFit="1"/>
      <protection/>
    </xf>
    <xf numFmtId="0" fontId="10" fillId="0" borderId="38" xfId="0" applyFont="1" applyFill="1" applyBorder="1" applyAlignment="1" applyProtection="1">
      <alignment horizontal="centerContinuous" vertical="center" shrinkToFit="1"/>
      <protection/>
    </xf>
    <xf numFmtId="185" fontId="10" fillId="0" borderId="10" xfId="0" applyNumberFormat="1" applyFont="1" applyFill="1" applyBorder="1" applyAlignment="1" applyProtection="1" quotePrefix="1">
      <alignment vertical="center" shrinkToFit="1"/>
      <protection/>
    </xf>
    <xf numFmtId="185" fontId="10" fillId="0" borderId="10" xfId="0" applyNumberFormat="1" applyFont="1" applyFill="1" applyBorder="1" applyAlignment="1" applyProtection="1">
      <alignment vertical="center" shrinkToFit="1"/>
      <protection/>
    </xf>
    <xf numFmtId="0" fontId="26" fillId="0" borderId="10" xfId="62" applyFont="1" applyFill="1" applyBorder="1" applyAlignment="1">
      <alignment horizontal="center" vertical="center" shrinkToFit="1"/>
      <protection/>
    </xf>
    <xf numFmtId="0" fontId="20" fillId="0" borderId="30" xfId="0" applyFont="1" applyFill="1" applyBorder="1" applyAlignment="1">
      <alignment horizontal="center" vertical="center" shrinkToFit="1"/>
    </xf>
    <xf numFmtId="0" fontId="26" fillId="0" borderId="31" xfId="62" applyFont="1" applyFill="1" applyBorder="1" applyAlignment="1">
      <alignment horizontal="center" vertical="center" shrinkToFit="1"/>
      <protection/>
    </xf>
    <xf numFmtId="0" fontId="18" fillId="0" borderId="26" xfId="62" applyFont="1" applyFill="1" applyBorder="1" applyAlignment="1">
      <alignment horizontal="center" vertical="center" shrinkToFit="1"/>
      <protection/>
    </xf>
    <xf numFmtId="0" fontId="26" fillId="0" borderId="17" xfId="62" applyFont="1" applyFill="1" applyBorder="1" applyAlignment="1">
      <alignment horizontal="center" vertical="center" shrinkToFit="1"/>
      <protection/>
    </xf>
    <xf numFmtId="0" fontId="10" fillId="0" borderId="39" xfId="0" applyFont="1" applyFill="1" applyBorder="1" applyAlignment="1" applyProtection="1">
      <alignment horizontal="centerContinuous" vertical="center" shrinkToFit="1"/>
      <protection/>
    </xf>
    <xf numFmtId="0" fontId="9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9" fillId="0" borderId="31" xfId="62" applyFont="1" applyFill="1" applyBorder="1" applyAlignment="1">
      <alignment horizontal="center" vertical="center" shrinkToFit="1"/>
      <protection/>
    </xf>
    <xf numFmtId="0" fontId="8" fillId="0" borderId="31" xfId="62" applyFont="1" applyFill="1" applyBorder="1" applyAlignment="1">
      <alignment horizontal="center" vertical="center" shrinkToFit="1"/>
      <protection/>
    </xf>
    <xf numFmtId="0" fontId="12" fillId="0" borderId="17" xfId="0" applyFont="1" applyFill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0" fontId="9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9" fillId="0" borderId="41" xfId="62" applyFont="1" applyFill="1" applyBorder="1" applyAlignment="1">
      <alignment horizontal="center" vertical="center" shrinkToFit="1"/>
      <protection/>
    </xf>
    <xf numFmtId="0" fontId="28" fillId="0" borderId="30" xfId="0" applyFont="1" applyFill="1" applyBorder="1" applyAlignment="1">
      <alignment horizontal="center" vertical="center"/>
    </xf>
    <xf numFmtId="0" fontId="25" fillId="0" borderId="34" xfId="0" applyFont="1" applyFill="1" applyBorder="1" applyAlignment="1" applyProtection="1">
      <alignment horizontal="center" vertical="center" shrinkToFit="1"/>
      <protection/>
    </xf>
    <xf numFmtId="0" fontId="29" fillId="33" borderId="43" xfId="62" applyFont="1" applyFill="1" applyBorder="1" applyAlignment="1">
      <alignment horizontal="center" vertical="center" shrinkToFit="1"/>
      <protection/>
    </xf>
    <xf numFmtId="0" fontId="9" fillId="33" borderId="17" xfId="0" applyFont="1" applyFill="1" applyBorder="1" applyAlignment="1" applyProtection="1">
      <alignment horizontal="center" vertical="center" shrinkToFit="1"/>
      <protection/>
    </xf>
    <xf numFmtId="0" fontId="26" fillId="33" borderId="28" xfId="62" applyFont="1" applyFill="1" applyBorder="1" applyAlignment="1">
      <alignment horizontal="center" vertical="center" shrinkToFit="1"/>
      <protection/>
    </xf>
    <xf numFmtId="0" fontId="10" fillId="33" borderId="17" xfId="0" applyFont="1" applyFill="1" applyBorder="1" applyAlignment="1" applyProtection="1">
      <alignment horizontal="center" vertical="center" shrinkToFit="1"/>
      <protection/>
    </xf>
    <xf numFmtId="0" fontId="8" fillId="33" borderId="17" xfId="0" applyFont="1" applyFill="1" applyBorder="1" applyAlignment="1" applyProtection="1">
      <alignment horizontal="center" vertical="center" shrinkToFit="1"/>
      <protection/>
    </xf>
    <xf numFmtId="0" fontId="8" fillId="33" borderId="29" xfId="0" applyFont="1" applyFill="1" applyBorder="1" applyAlignment="1" applyProtection="1">
      <alignment horizontal="center" vertical="center" shrinkToFit="1"/>
      <protection/>
    </xf>
    <xf numFmtId="0" fontId="8" fillId="33" borderId="40" xfId="0" applyFont="1" applyFill="1" applyBorder="1" applyAlignment="1" applyProtection="1">
      <alignment horizontal="center" vertical="center" shrinkToFit="1"/>
      <protection/>
    </xf>
    <xf numFmtId="0" fontId="8" fillId="33" borderId="33" xfId="0" applyFont="1" applyFill="1" applyBorder="1" applyAlignment="1" applyProtection="1">
      <alignment horizontal="center" vertical="center" shrinkToFit="1"/>
      <protection/>
    </xf>
    <xf numFmtId="0" fontId="12" fillId="0" borderId="10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9" fillId="0" borderId="20" xfId="62" applyFont="1" applyFill="1" applyBorder="1" applyAlignment="1">
      <alignment horizontal="center" vertical="center" shrinkToFit="1"/>
      <protection/>
    </xf>
    <xf numFmtId="0" fontId="9" fillId="0" borderId="31" xfId="0" applyFont="1" applyFill="1" applyBorder="1" applyAlignment="1" applyProtection="1">
      <alignment horizontal="center" vertical="center" shrinkToFit="1"/>
      <protection/>
    </xf>
    <xf numFmtId="0" fontId="19" fillId="0" borderId="44" xfId="62" applyFont="1" applyFill="1" applyBorder="1" applyAlignment="1">
      <alignment horizontal="center" vertical="center" shrinkToFit="1"/>
      <protection/>
    </xf>
    <xf numFmtId="0" fontId="19" fillId="0" borderId="45" xfId="62" applyFont="1" applyFill="1" applyBorder="1" applyAlignment="1">
      <alignment horizontal="center" vertical="center" shrinkToFit="1"/>
      <protection/>
    </xf>
    <xf numFmtId="0" fontId="18" fillId="0" borderId="43" xfId="62" applyFont="1" applyFill="1" applyBorder="1" applyAlignment="1">
      <alignment horizontal="center" vertical="center" shrinkToFit="1"/>
      <protection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83" fontId="65" fillId="0" borderId="10" xfId="0" applyNumberFormat="1" applyFont="1" applyFill="1" applyBorder="1" applyAlignment="1" quotePrefix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24" fillId="0" borderId="11" xfId="0" applyNumberFormat="1" applyFont="1" applyFill="1" applyBorder="1" applyAlignment="1" applyProtection="1">
      <alignment horizontal="center" vertical="center"/>
      <protection/>
    </xf>
    <xf numFmtId="176" fontId="24" fillId="0" borderId="12" xfId="0" applyNumberFormat="1" applyFont="1" applyFill="1" applyBorder="1" applyAlignment="1" applyProtection="1">
      <alignment horizontal="center" vertical="center"/>
      <protection/>
    </xf>
    <xf numFmtId="176" fontId="24" fillId="0" borderId="13" xfId="0" applyNumberFormat="1" applyFont="1" applyFill="1" applyBorder="1" applyAlignment="1" applyProtection="1">
      <alignment horizontal="center" vertical="center"/>
      <protection/>
    </xf>
    <xf numFmtId="176" fontId="24" fillId="0" borderId="46" xfId="0" applyNumberFormat="1" applyFont="1" applyFill="1" applyBorder="1" applyAlignment="1" applyProtection="1">
      <alignment horizontal="center" vertical="center"/>
      <protection/>
    </xf>
    <xf numFmtId="176" fontId="24" fillId="0" borderId="0" xfId="0" applyNumberFormat="1" applyFont="1" applyFill="1" applyBorder="1" applyAlignment="1" applyProtection="1">
      <alignment horizontal="center" vertical="center"/>
      <protection/>
    </xf>
    <xf numFmtId="176" fontId="24" fillId="0" borderId="47" xfId="0" applyNumberFormat="1" applyFont="1" applyFill="1" applyBorder="1" applyAlignment="1" applyProtection="1">
      <alignment horizontal="center" vertical="center"/>
      <protection/>
    </xf>
    <xf numFmtId="177" fontId="6" fillId="0" borderId="46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6" fillId="0" borderId="47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22" xfId="0" applyNumberFormat="1" applyFont="1" applyFill="1" applyBorder="1" applyAlignment="1" applyProtection="1">
      <alignment horizontal="center" vertical="center"/>
      <protection/>
    </xf>
    <xf numFmtId="177" fontId="6" fillId="0" borderId="48" xfId="0" applyNumberFormat="1" applyFont="1" applyFill="1" applyBorder="1" applyAlignment="1" applyProtection="1">
      <alignment horizontal="center" vertical="center"/>
      <protection/>
    </xf>
    <xf numFmtId="179" fontId="10" fillId="0" borderId="10" xfId="0" applyNumberFormat="1" applyFont="1" applyFill="1" applyBorder="1" applyAlignment="1" applyProtection="1">
      <alignment horizontal="center" vertical="center" shrinkToFit="1"/>
      <protection/>
    </xf>
    <xf numFmtId="179" fontId="10" fillId="0" borderId="21" xfId="0" applyNumberFormat="1" applyFont="1" applyFill="1" applyBorder="1" applyAlignment="1" applyProtection="1">
      <alignment horizontal="center" vertical="center" shrinkToFit="1"/>
      <protection/>
    </xf>
    <xf numFmtId="0" fontId="10" fillId="0" borderId="49" xfId="0" applyFont="1" applyFill="1" applyBorder="1" applyAlignment="1" applyProtection="1">
      <alignment horizontal="center" vertical="center" shrinkToFit="1"/>
      <protection/>
    </xf>
    <xf numFmtId="0" fontId="10" fillId="0" borderId="50" xfId="0" applyFont="1" applyFill="1" applyBorder="1" applyAlignment="1" applyProtection="1">
      <alignment horizontal="center" vertical="center" shrinkToFit="1"/>
      <protection/>
    </xf>
    <xf numFmtId="1" fontId="10" fillId="0" borderId="51" xfId="0" applyNumberFormat="1" applyFont="1" applyFill="1" applyBorder="1" applyAlignment="1" applyProtection="1">
      <alignment horizontal="center" vertical="center" shrinkToFit="1"/>
      <protection/>
    </xf>
    <xf numFmtId="0" fontId="12" fillId="0" borderId="52" xfId="0" applyFont="1" applyFill="1" applyBorder="1" applyAlignment="1">
      <alignment vertical="center"/>
    </xf>
    <xf numFmtId="0" fontId="10" fillId="0" borderId="51" xfId="0" applyFont="1" applyFill="1" applyBorder="1" applyAlignment="1" applyProtection="1">
      <alignment horizontal="center" vertical="center" shrinkToFit="1"/>
      <protection/>
    </xf>
    <xf numFmtId="0" fontId="10" fillId="0" borderId="53" xfId="0" applyFont="1" applyFill="1" applyBorder="1" applyAlignment="1" applyProtection="1">
      <alignment horizontal="center" vertical="center" shrinkToFit="1"/>
      <protection/>
    </xf>
    <xf numFmtId="0" fontId="10" fillId="0" borderId="52" xfId="0" applyFont="1" applyFill="1" applyBorder="1" applyAlignment="1" applyProtection="1">
      <alignment horizontal="center" vertical="center" shrinkToFit="1"/>
      <protection/>
    </xf>
    <xf numFmtId="9" fontId="10" fillId="0" borderId="51" xfId="43" applyNumberFormat="1" applyFont="1" applyFill="1" applyBorder="1" applyAlignment="1" applyProtection="1">
      <alignment horizontal="center" vertical="center" shrinkToFit="1"/>
      <protection/>
    </xf>
    <xf numFmtId="9" fontId="10" fillId="0" borderId="53" xfId="43" applyNumberFormat="1" applyFont="1" applyFill="1" applyBorder="1" applyAlignment="1" applyProtection="1">
      <alignment horizontal="center" vertical="center" shrinkToFit="1"/>
      <protection/>
    </xf>
    <xf numFmtId="185" fontId="10" fillId="0" borderId="51" xfId="0" applyNumberFormat="1" applyFont="1" applyFill="1" applyBorder="1" applyAlignment="1" applyProtection="1">
      <alignment horizontal="center" vertical="center" shrinkToFit="1"/>
      <protection/>
    </xf>
    <xf numFmtId="185" fontId="10" fillId="0" borderId="53" xfId="0" applyNumberFormat="1" applyFont="1" applyFill="1" applyBorder="1" applyAlignment="1" applyProtection="1">
      <alignment horizontal="center" vertical="center" shrinkToFit="1"/>
      <protection/>
    </xf>
    <xf numFmtId="179" fontId="10" fillId="0" borderId="16" xfId="0" applyNumberFormat="1" applyFont="1" applyFill="1" applyBorder="1" applyAlignment="1" applyProtection="1">
      <alignment horizontal="center" vertical="center" shrinkToFit="1"/>
      <protection/>
    </xf>
    <xf numFmtId="185" fontId="2" fillId="0" borderId="10" xfId="0" applyNumberFormat="1" applyFont="1" applyFill="1" applyBorder="1" applyAlignment="1" applyProtection="1">
      <alignment horizontal="center" vertical="center" shrinkToFit="1"/>
      <protection/>
    </xf>
    <xf numFmtId="185" fontId="2" fillId="0" borderId="21" xfId="0" applyNumberFormat="1" applyFont="1" applyFill="1" applyBorder="1" applyAlignment="1" applyProtection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5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0" xfId="0" applyNumberFormat="1" applyFont="1" applyFill="1" applyBorder="1" applyAlignment="1" applyProtection="1" quotePrefix="1">
      <alignment horizontal="center" vertical="center" shrinkToFit="1"/>
      <protection/>
    </xf>
    <xf numFmtId="179" fontId="10" fillId="0" borderId="25" xfId="0" applyNumberFormat="1" applyFont="1" applyFill="1" applyBorder="1" applyAlignment="1" applyProtection="1">
      <alignment horizontal="center" vertical="center" shrinkToFit="1"/>
      <protection/>
    </xf>
    <xf numFmtId="179" fontId="10" fillId="0" borderId="54" xfId="0" applyNumberFormat="1" applyFont="1" applyFill="1" applyBorder="1" applyAlignment="1" applyProtection="1">
      <alignment horizontal="center" vertical="center" shrinkToFit="1"/>
      <protection/>
    </xf>
    <xf numFmtId="185" fontId="2" fillId="0" borderId="16" xfId="0" applyNumberFormat="1" applyFont="1" applyFill="1" applyBorder="1" applyAlignment="1" applyProtection="1">
      <alignment horizontal="center" vertical="center" shrinkToFit="1"/>
      <protection/>
    </xf>
    <xf numFmtId="185" fontId="2" fillId="0" borderId="33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1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39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55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31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38" xfId="0" applyNumberFormat="1" applyFont="1" applyFill="1" applyBorder="1" applyAlignment="1" applyProtection="1" quotePrefix="1">
      <alignment horizontal="center" vertical="center" shrinkToFit="1"/>
      <protection/>
    </xf>
    <xf numFmtId="0" fontId="10" fillId="0" borderId="56" xfId="0" applyFont="1" applyFill="1" applyBorder="1" applyAlignment="1" applyProtection="1">
      <alignment horizontal="center" vertical="center" shrinkToFit="1"/>
      <protection/>
    </xf>
    <xf numFmtId="0" fontId="10" fillId="0" borderId="57" xfId="0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185" fontId="2" fillId="0" borderId="33" xfId="0" applyNumberFormat="1" applyFont="1" applyFill="1" applyBorder="1" applyAlignment="1">
      <alignment horizontal="center" vertical="center" shrinkToFit="1"/>
    </xf>
    <xf numFmtId="185" fontId="2" fillId="0" borderId="41" xfId="0" applyNumberFormat="1" applyFont="1" applyFill="1" applyBorder="1" applyAlignment="1">
      <alignment horizontal="center" vertical="center" shrinkToFit="1"/>
    </xf>
    <xf numFmtId="185" fontId="2" fillId="0" borderId="39" xfId="0" applyNumberFormat="1" applyFont="1" applyFill="1" applyBorder="1" applyAlignment="1">
      <alignment horizontal="center" vertical="center" shrinkToFit="1"/>
    </xf>
    <xf numFmtId="185" fontId="2" fillId="0" borderId="55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0" fillId="0" borderId="22" xfId="0" applyFont="1" applyFill="1" applyBorder="1" applyAlignment="1" applyProtection="1">
      <alignment horizontal="center" vertical="center" shrinkToFit="1"/>
      <protection/>
    </xf>
    <xf numFmtId="0" fontId="10" fillId="0" borderId="48" xfId="0" applyFont="1" applyFill="1" applyBorder="1" applyAlignment="1" applyProtection="1">
      <alignment horizontal="center" vertical="center" shrinkToFit="1"/>
      <protection/>
    </xf>
    <xf numFmtId="9" fontId="10" fillId="0" borderId="58" xfId="43" applyNumberFormat="1" applyFont="1" applyFill="1" applyBorder="1" applyAlignment="1" applyProtection="1">
      <alignment horizontal="center" vertical="center" shrinkToFit="1"/>
      <protection/>
    </xf>
    <xf numFmtId="9" fontId="10" fillId="0" borderId="59" xfId="43" applyNumberFormat="1" applyFont="1" applyFill="1" applyBorder="1" applyAlignment="1" applyProtection="1">
      <alignment horizontal="center" vertical="center" shrinkToFit="1"/>
      <protection/>
    </xf>
    <xf numFmtId="9" fontId="10" fillId="0" borderId="60" xfId="43" applyNumberFormat="1" applyFont="1" applyFill="1" applyBorder="1" applyAlignment="1" applyProtection="1">
      <alignment horizontal="center" vertical="center" shrinkToFit="1"/>
      <protection/>
    </xf>
    <xf numFmtId="9" fontId="10" fillId="0" borderId="61" xfId="43" applyNumberFormat="1" applyFont="1" applyFill="1" applyBorder="1" applyAlignment="1" applyProtection="1">
      <alignment horizontal="center" vertical="center" shrinkToFit="1"/>
      <protection/>
    </xf>
    <xf numFmtId="185" fontId="10" fillId="0" borderId="58" xfId="0" applyNumberFormat="1" applyFont="1" applyFill="1" applyBorder="1" applyAlignment="1" applyProtection="1">
      <alignment horizontal="center" vertical="center" shrinkToFit="1"/>
      <protection/>
    </xf>
    <xf numFmtId="0" fontId="12" fillId="0" borderId="59" xfId="0" applyFont="1" applyFill="1" applyBorder="1" applyAlignment="1">
      <alignment vertical="center"/>
    </xf>
    <xf numFmtId="0" fontId="12" fillId="0" borderId="60" xfId="0" applyFont="1" applyFill="1" applyBorder="1" applyAlignment="1">
      <alignment vertical="center"/>
    </xf>
    <xf numFmtId="0" fontId="12" fillId="0" borderId="61" xfId="0" applyFont="1" applyFill="1" applyBorder="1" applyAlignment="1">
      <alignment vertical="center"/>
    </xf>
    <xf numFmtId="1" fontId="10" fillId="0" borderId="62" xfId="0" applyNumberFormat="1" applyFont="1" applyFill="1" applyBorder="1" applyAlignment="1" applyProtection="1">
      <alignment horizontal="center" vertical="center" shrinkToFit="1"/>
      <protection/>
    </xf>
    <xf numFmtId="0" fontId="10" fillId="0" borderId="63" xfId="0" applyFont="1" applyFill="1" applyBorder="1" applyAlignment="1" applyProtection="1">
      <alignment horizontal="center" vertical="center" shrinkToFit="1"/>
      <protection/>
    </xf>
    <xf numFmtId="0" fontId="10" fillId="0" borderId="64" xfId="0" applyFont="1" applyFill="1" applyBorder="1" applyAlignment="1" applyProtection="1">
      <alignment horizontal="center" vertical="center" shrinkToFit="1"/>
      <protection/>
    </xf>
    <xf numFmtId="0" fontId="10" fillId="0" borderId="65" xfId="0" applyFont="1" applyFill="1" applyBorder="1" applyAlignment="1" applyProtection="1">
      <alignment horizontal="center" vertical="center" shrinkToFit="1"/>
      <protection/>
    </xf>
    <xf numFmtId="0" fontId="27" fillId="0" borderId="23" xfId="63" applyFont="1" applyFill="1" applyBorder="1" applyAlignment="1">
      <alignment horizontal="center" vertical="center" shrinkToFit="1"/>
      <protection/>
    </xf>
    <xf numFmtId="0" fontId="27" fillId="0" borderId="10" xfId="63" applyFont="1" applyFill="1" applyBorder="1" applyAlignment="1">
      <alignment horizontal="center" vertical="center" shrinkToFit="1"/>
      <protection/>
    </xf>
    <xf numFmtId="185" fontId="10" fillId="0" borderId="66" xfId="0" applyNumberFormat="1" applyFont="1" applyFill="1" applyBorder="1" applyAlignment="1" applyProtection="1">
      <alignment horizontal="center" vertical="center" shrinkToFit="1"/>
      <protection/>
    </xf>
    <xf numFmtId="185" fontId="10" fillId="0" borderId="52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center" vertical="center" shrinkToFit="1"/>
      <protection/>
    </xf>
    <xf numFmtId="185" fontId="10" fillId="0" borderId="10" xfId="0" applyNumberFormat="1" applyFont="1" applyFill="1" applyBorder="1" applyAlignment="1" applyProtection="1" quotePrefix="1">
      <alignment horizontal="center" vertical="center" shrinkToFit="1"/>
      <protection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81" fontId="10" fillId="0" borderId="67" xfId="43" applyNumberFormat="1" applyFont="1" applyFill="1" applyBorder="1" applyAlignment="1" applyProtection="1">
      <alignment horizontal="center" vertical="center"/>
      <protection/>
    </xf>
    <xf numFmtId="181" fontId="10" fillId="0" borderId="68" xfId="43" applyNumberFormat="1" applyFont="1" applyFill="1" applyBorder="1" applyAlignment="1" applyProtection="1">
      <alignment horizontal="center" vertical="center"/>
      <protection/>
    </xf>
    <xf numFmtId="181" fontId="10" fillId="0" borderId="69" xfId="43" applyNumberFormat="1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70" xfId="0" applyFont="1" applyFill="1" applyBorder="1" applyAlignment="1" applyProtection="1">
      <alignment horizontal="center" vertical="center"/>
      <protection/>
    </xf>
    <xf numFmtId="0" fontId="10" fillId="0" borderId="71" xfId="0" applyFont="1" applyFill="1" applyBorder="1" applyAlignment="1" applyProtection="1">
      <alignment horizontal="center" vertical="center"/>
      <protection/>
    </xf>
    <xf numFmtId="0" fontId="10" fillId="0" borderId="72" xfId="0" applyFont="1" applyFill="1" applyBorder="1" applyAlignment="1" applyProtection="1">
      <alignment horizontal="center" vertical="center"/>
      <protection/>
    </xf>
    <xf numFmtId="0" fontId="10" fillId="0" borderId="73" xfId="0" applyFont="1" applyFill="1" applyBorder="1" applyAlignment="1" applyProtection="1">
      <alignment horizontal="center" vertical="center"/>
      <protection/>
    </xf>
    <xf numFmtId="0" fontId="27" fillId="0" borderId="23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 applyProtection="1">
      <alignment horizontal="center" vertical="center" shrinkToFit="1"/>
      <protection/>
    </xf>
    <xf numFmtId="179" fontId="7" fillId="0" borderId="10" xfId="0" applyNumberFormat="1" applyFont="1" applyFill="1" applyBorder="1" applyAlignment="1" applyProtection="1">
      <alignment horizontal="center" vertical="center" shrinkToFit="1"/>
      <protection/>
    </xf>
    <xf numFmtId="179" fontId="11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25" xfId="0" applyFont="1" applyFill="1" applyBorder="1" applyAlignment="1" applyProtection="1">
      <alignment horizontal="center" vertical="center" shrinkToFit="1"/>
      <protection/>
    </xf>
    <xf numFmtId="0" fontId="4" fillId="0" borderId="20" xfId="0" applyFont="1" applyFill="1" applyBorder="1" applyAlignment="1" applyProtection="1">
      <alignment horizontal="center" vertical="center" shrinkToFit="1"/>
      <protection/>
    </xf>
    <xf numFmtId="0" fontId="4" fillId="0" borderId="74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 shrinkToFit="1"/>
      <protection/>
    </xf>
    <xf numFmtId="0" fontId="22" fillId="0" borderId="26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 applyProtection="1">
      <alignment horizontal="center" vertical="center" shrinkToFit="1"/>
      <protection/>
    </xf>
    <xf numFmtId="0" fontId="25" fillId="0" borderId="29" xfId="0" applyFont="1" applyFill="1" applyBorder="1" applyAlignment="1" applyProtection="1">
      <alignment horizontal="center" vertical="center" shrinkToFit="1"/>
      <protection/>
    </xf>
    <xf numFmtId="0" fontId="25" fillId="0" borderId="40" xfId="0" applyFont="1" applyFill="1" applyBorder="1" applyAlignment="1" applyProtection="1">
      <alignment horizontal="center" vertical="center" shrinkToFit="1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예제-조건에맞는모든자료추려내기(배" xfId="63"/>
    <cellStyle name="Hyperlink" xfId="64"/>
  </cellStyles>
  <dxfs count="207"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b val="0"/>
        <i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  <border/>
    </dxf>
    <dxf>
      <font>
        <color rgb="FFFFFFFF"/>
      </font>
      <border/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00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65536"/>
  <sheetViews>
    <sheetView showZeros="0" tabSelected="1" workbookViewId="0" topLeftCell="A1">
      <selection activeCell="A3" sqref="A3:G4"/>
    </sheetView>
  </sheetViews>
  <sheetFormatPr defaultColWidth="9.140625" defaultRowHeight="18" customHeight="1"/>
  <cols>
    <col min="1" max="1" width="4.8515625" style="12" customWidth="1"/>
    <col min="2" max="3" width="3.28125" style="12" customWidth="1"/>
    <col min="4" max="7" width="2.8515625" style="12" customWidth="1"/>
    <col min="8" max="8" width="7.57421875" style="28" customWidth="1"/>
    <col min="9" max="9" width="3.57421875" style="28" customWidth="1"/>
    <col min="10" max="11" width="2.57421875" style="28" customWidth="1"/>
    <col min="12" max="51" width="2.57421875" style="28" hidden="1" customWidth="1"/>
    <col min="52" max="54" width="2.57421875" style="28" customWidth="1"/>
    <col min="55" max="55" width="7.57421875" style="28" customWidth="1"/>
    <col min="56" max="56" width="3.57421875" style="28" customWidth="1"/>
    <col min="57" max="58" width="2.57421875" style="28" customWidth="1"/>
    <col min="59" max="98" width="2.57421875" style="28" hidden="1" customWidth="1"/>
    <col min="99" max="101" width="2.57421875" style="28" customWidth="1"/>
    <col min="102" max="102" width="7.57421875" style="28" customWidth="1"/>
    <col min="103" max="103" width="3.57421875" style="28" customWidth="1"/>
    <col min="104" max="105" width="2.57421875" style="28" customWidth="1"/>
    <col min="106" max="145" width="2.57421875" style="28" hidden="1" customWidth="1"/>
    <col min="146" max="148" width="2.57421875" style="28" customWidth="1"/>
    <col min="149" max="149" width="7.57421875" style="28" customWidth="1"/>
    <col min="150" max="150" width="3.57421875" style="28" customWidth="1"/>
    <col min="151" max="152" width="2.57421875" style="28" customWidth="1"/>
    <col min="153" max="188" width="2.57421875" style="28" hidden="1" customWidth="1"/>
    <col min="189" max="192" width="3.00390625" style="28" hidden="1" customWidth="1"/>
    <col min="193" max="194" width="3.00390625" style="28" customWidth="1"/>
    <col min="195" max="195" width="2.57421875" style="28" customWidth="1"/>
    <col min="196" max="196" width="7.57421875" style="28" customWidth="1"/>
    <col min="197" max="197" width="3.57421875" style="28" customWidth="1"/>
    <col min="198" max="199" width="2.57421875" style="28" customWidth="1"/>
    <col min="200" max="239" width="2.57421875" style="28" hidden="1" customWidth="1"/>
    <col min="240" max="242" width="2.57421875" style="28" customWidth="1"/>
    <col min="243" max="243" width="5.57421875" style="28" customWidth="1"/>
    <col min="244" max="246" width="2.57421875" style="28" customWidth="1"/>
    <col min="247" max="249" width="2.421875" style="28" customWidth="1"/>
    <col min="250" max="250" width="5.57421875" style="28" customWidth="1"/>
    <col min="251" max="253" width="2.57421875" style="28" customWidth="1"/>
    <col min="254" max="16384" width="2.421875" style="28" customWidth="1"/>
  </cols>
  <sheetData>
    <row r="1" spans="1:242" ht="18" customHeight="1">
      <c r="A1" s="178">
        <v>41217</v>
      </c>
      <c r="B1" s="179"/>
      <c r="C1" s="179"/>
      <c r="D1" s="179"/>
      <c r="E1" s="179"/>
      <c r="F1" s="179"/>
      <c r="G1" s="180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3" t="s">
        <v>24</v>
      </c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3" t="s">
        <v>25</v>
      </c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5"/>
      <c r="ES1" s="14" t="s">
        <v>2</v>
      </c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5"/>
      <c r="GN1" s="13" t="s">
        <v>3</v>
      </c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5"/>
    </row>
    <row r="2" spans="1:242" ht="18" customHeight="1">
      <c r="A2" s="181"/>
      <c r="B2" s="182"/>
      <c r="C2" s="182"/>
      <c r="D2" s="182"/>
      <c r="E2" s="182"/>
      <c r="F2" s="182"/>
      <c r="G2" s="183"/>
      <c r="H2" s="16" t="s">
        <v>58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29" t="s">
        <v>222</v>
      </c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6" t="s">
        <v>59</v>
      </c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7"/>
      <c r="ES2" s="35" t="s">
        <v>60</v>
      </c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7"/>
      <c r="GN2" s="16" t="s">
        <v>61</v>
      </c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7"/>
    </row>
    <row r="3" spans="1:242" ht="18" customHeight="1">
      <c r="A3" s="184" t="s">
        <v>5</v>
      </c>
      <c r="B3" s="185"/>
      <c r="C3" s="185"/>
      <c r="D3" s="185"/>
      <c r="E3" s="185"/>
      <c r="F3" s="185"/>
      <c r="G3" s="186"/>
      <c r="H3" s="39" t="s">
        <v>6</v>
      </c>
      <c r="I3" s="206">
        <f>COUNTIF(I7:I17,"재적")</f>
        <v>6</v>
      </c>
      <c r="J3" s="207"/>
      <c r="K3" s="208"/>
      <c r="L3" s="190" t="s">
        <v>7</v>
      </c>
      <c r="M3" s="190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39" t="s">
        <v>6</v>
      </c>
      <c r="BD3" s="246">
        <f>COUNTIF(BD7:BD17,"재적")</f>
        <v>4</v>
      </c>
      <c r="BE3" s="246"/>
      <c r="BF3" s="246"/>
      <c r="BG3" s="190" t="s">
        <v>7</v>
      </c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39" t="s">
        <v>6</v>
      </c>
      <c r="CY3" s="206">
        <f>COUNTIF(CY7:CY17,"재적")</f>
        <v>6</v>
      </c>
      <c r="CZ3" s="207"/>
      <c r="DA3" s="208"/>
      <c r="DB3" s="190" t="s">
        <v>7</v>
      </c>
      <c r="DC3" s="190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203"/>
      <c r="ES3" s="36" t="s">
        <v>6</v>
      </c>
      <c r="ET3" s="206">
        <f>COUNTIF(ET7:ET17,"재적")</f>
        <v>11</v>
      </c>
      <c r="EU3" s="207"/>
      <c r="EV3" s="208"/>
      <c r="EW3" s="190" t="s">
        <v>7</v>
      </c>
      <c r="EX3" s="190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203"/>
      <c r="GN3" s="39" t="s">
        <v>6</v>
      </c>
      <c r="GO3" s="206">
        <f>COUNTIF(GO7:GO17,"재적")</f>
        <v>11</v>
      </c>
      <c r="GP3" s="207"/>
      <c r="GQ3" s="208"/>
      <c r="GR3" s="190" t="s">
        <v>7</v>
      </c>
      <c r="GS3" s="190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203"/>
    </row>
    <row r="4" spans="1:256" ht="18" customHeight="1">
      <c r="A4" s="187"/>
      <c r="B4" s="188"/>
      <c r="C4" s="188"/>
      <c r="D4" s="188"/>
      <c r="E4" s="188"/>
      <c r="F4" s="188"/>
      <c r="G4" s="189"/>
      <c r="H4" s="40" t="s">
        <v>8</v>
      </c>
      <c r="I4" s="103"/>
      <c r="J4" s="222">
        <v>2899</v>
      </c>
      <c r="K4" s="223"/>
      <c r="L4" s="27">
        <f aca="true" t="shared" si="0" ref="L4:AC4">COUNTIF(L7:L17,"●")</f>
        <v>5</v>
      </c>
      <c r="M4" s="27">
        <f t="shared" si="0"/>
        <v>5</v>
      </c>
      <c r="N4" s="27">
        <f t="shared" si="0"/>
        <v>5</v>
      </c>
      <c r="O4" s="27">
        <f t="shared" si="0"/>
        <v>1</v>
      </c>
      <c r="P4" s="27">
        <f t="shared" si="0"/>
        <v>6</v>
      </c>
      <c r="Q4" s="27">
        <f t="shared" si="0"/>
        <v>6</v>
      </c>
      <c r="R4" s="27">
        <f t="shared" si="0"/>
        <v>6</v>
      </c>
      <c r="S4" s="27">
        <f t="shared" si="0"/>
        <v>5</v>
      </c>
      <c r="T4" s="27">
        <f t="shared" si="0"/>
        <v>2</v>
      </c>
      <c r="U4" s="27">
        <f t="shared" si="0"/>
        <v>6</v>
      </c>
      <c r="V4" s="27">
        <f t="shared" si="0"/>
        <v>5</v>
      </c>
      <c r="W4" s="27">
        <f t="shared" si="0"/>
        <v>4</v>
      </c>
      <c r="X4" s="27">
        <f t="shared" si="0"/>
        <v>4</v>
      </c>
      <c r="Y4" s="27">
        <f t="shared" si="0"/>
        <v>4</v>
      </c>
      <c r="Z4" s="27">
        <f t="shared" si="0"/>
        <v>5</v>
      </c>
      <c r="AA4" s="27">
        <f t="shared" si="0"/>
        <v>4</v>
      </c>
      <c r="AB4" s="27">
        <f t="shared" si="0"/>
        <v>4</v>
      </c>
      <c r="AC4" s="27">
        <f t="shared" si="0"/>
        <v>4</v>
      </c>
      <c r="AD4" s="27">
        <f aca="true" t="shared" si="1" ref="AD4:BB4">COUNTIF(AD7:AD17,"●")</f>
        <v>5</v>
      </c>
      <c r="AE4" s="27">
        <f t="shared" si="1"/>
        <v>2</v>
      </c>
      <c r="AF4" s="27">
        <f t="shared" si="1"/>
        <v>4</v>
      </c>
      <c r="AG4" s="27">
        <f t="shared" si="1"/>
        <v>4</v>
      </c>
      <c r="AH4" s="27">
        <f t="shared" si="1"/>
        <v>5</v>
      </c>
      <c r="AI4" s="27">
        <f t="shared" si="1"/>
        <v>5</v>
      </c>
      <c r="AJ4" s="27">
        <f t="shared" si="1"/>
        <v>3</v>
      </c>
      <c r="AK4" s="27">
        <f t="shared" si="1"/>
        <v>5</v>
      </c>
      <c r="AL4" s="27">
        <f t="shared" si="1"/>
        <v>3</v>
      </c>
      <c r="AM4" s="27">
        <f t="shared" si="1"/>
        <v>3</v>
      </c>
      <c r="AN4" s="27">
        <f t="shared" si="1"/>
        <v>5</v>
      </c>
      <c r="AO4" s="27">
        <f t="shared" si="1"/>
        <v>6</v>
      </c>
      <c r="AP4" s="27">
        <f t="shared" si="1"/>
        <v>4</v>
      </c>
      <c r="AQ4" s="27">
        <f t="shared" si="1"/>
        <v>1</v>
      </c>
      <c r="AR4" s="27">
        <f t="shared" si="1"/>
        <v>4</v>
      </c>
      <c r="AS4" s="27">
        <f t="shared" si="1"/>
        <v>4</v>
      </c>
      <c r="AT4" s="27">
        <f t="shared" si="1"/>
        <v>3</v>
      </c>
      <c r="AU4" s="127">
        <f t="shared" si="1"/>
        <v>2</v>
      </c>
      <c r="AV4" s="127">
        <f t="shared" si="1"/>
        <v>3</v>
      </c>
      <c r="AW4" s="127">
        <f t="shared" si="1"/>
        <v>0</v>
      </c>
      <c r="AX4" s="127">
        <f t="shared" si="1"/>
        <v>3</v>
      </c>
      <c r="AY4" s="127">
        <f t="shared" si="1"/>
        <v>3</v>
      </c>
      <c r="AZ4" s="127">
        <f t="shared" si="1"/>
        <v>2</v>
      </c>
      <c r="BA4" s="127">
        <f t="shared" si="1"/>
        <v>2</v>
      </c>
      <c r="BB4" s="127">
        <f t="shared" si="1"/>
        <v>3</v>
      </c>
      <c r="BC4" s="40" t="s">
        <v>8</v>
      </c>
      <c r="BD4" s="131"/>
      <c r="BE4" s="216">
        <v>1321</v>
      </c>
      <c r="BF4" s="216"/>
      <c r="BG4" s="27">
        <f aca="true" t="shared" si="2" ref="BG4:CW4">COUNTIF(BG7:BG17,"●")</f>
        <v>3</v>
      </c>
      <c r="BH4" s="27">
        <f t="shared" si="2"/>
        <v>4</v>
      </c>
      <c r="BI4" s="27">
        <f t="shared" si="2"/>
        <v>4</v>
      </c>
      <c r="BJ4" s="27">
        <f t="shared" si="2"/>
        <v>2</v>
      </c>
      <c r="BK4" s="27">
        <f t="shared" si="2"/>
        <v>3</v>
      </c>
      <c r="BL4" s="27">
        <f t="shared" si="2"/>
        <v>4</v>
      </c>
      <c r="BM4" s="27">
        <f t="shared" si="2"/>
        <v>4</v>
      </c>
      <c r="BN4" s="27">
        <f t="shared" si="2"/>
        <v>4</v>
      </c>
      <c r="BO4" s="27">
        <f t="shared" si="2"/>
        <v>3</v>
      </c>
      <c r="BP4" s="27">
        <f t="shared" si="2"/>
        <v>3</v>
      </c>
      <c r="BQ4" s="27">
        <f t="shared" si="2"/>
        <v>4</v>
      </c>
      <c r="BR4" s="27">
        <f t="shared" si="2"/>
        <v>2</v>
      </c>
      <c r="BS4" s="27">
        <f t="shared" si="2"/>
        <v>4</v>
      </c>
      <c r="BT4" s="27">
        <f t="shared" si="2"/>
        <v>3</v>
      </c>
      <c r="BU4" s="27">
        <f t="shared" si="2"/>
        <v>3</v>
      </c>
      <c r="BV4" s="27">
        <f t="shared" si="2"/>
        <v>2</v>
      </c>
      <c r="BW4" s="27">
        <f t="shared" si="2"/>
        <v>2</v>
      </c>
      <c r="BX4" s="27">
        <f t="shared" si="2"/>
        <v>2</v>
      </c>
      <c r="BY4" s="27">
        <f t="shared" si="2"/>
        <v>2</v>
      </c>
      <c r="BZ4" s="27">
        <f t="shared" si="2"/>
        <v>3</v>
      </c>
      <c r="CA4" s="27">
        <f t="shared" si="2"/>
        <v>4</v>
      </c>
      <c r="CB4" s="27">
        <f t="shared" si="2"/>
        <v>3</v>
      </c>
      <c r="CC4" s="27">
        <f t="shared" si="2"/>
        <v>2</v>
      </c>
      <c r="CD4" s="27">
        <f t="shared" si="2"/>
        <v>2</v>
      </c>
      <c r="CE4" s="27">
        <f t="shared" si="2"/>
        <v>2</v>
      </c>
      <c r="CF4" s="27">
        <f t="shared" si="2"/>
        <v>2</v>
      </c>
      <c r="CG4" s="27">
        <f t="shared" si="2"/>
        <v>2</v>
      </c>
      <c r="CH4" s="27">
        <f t="shared" si="2"/>
        <v>2</v>
      </c>
      <c r="CI4" s="27">
        <f t="shared" si="2"/>
        <v>3</v>
      </c>
      <c r="CJ4" s="27">
        <f t="shared" si="2"/>
        <v>3</v>
      </c>
      <c r="CK4" s="27">
        <f t="shared" si="2"/>
        <v>4</v>
      </c>
      <c r="CL4" s="27">
        <f t="shared" si="2"/>
        <v>2</v>
      </c>
      <c r="CM4" s="27">
        <f t="shared" si="2"/>
        <v>4</v>
      </c>
      <c r="CN4" s="27">
        <f t="shared" si="2"/>
        <v>2</v>
      </c>
      <c r="CO4" s="27">
        <f t="shared" si="2"/>
        <v>4</v>
      </c>
      <c r="CP4" s="27">
        <f t="shared" si="2"/>
        <v>3</v>
      </c>
      <c r="CQ4" s="27">
        <f t="shared" si="2"/>
        <v>3</v>
      </c>
      <c r="CR4" s="27">
        <f t="shared" si="2"/>
        <v>0</v>
      </c>
      <c r="CS4" s="27">
        <f t="shared" si="2"/>
        <v>2</v>
      </c>
      <c r="CT4" s="27">
        <f t="shared" si="2"/>
        <v>4</v>
      </c>
      <c r="CU4" s="27">
        <f t="shared" si="2"/>
        <v>3</v>
      </c>
      <c r="CV4" s="27">
        <f t="shared" si="2"/>
        <v>2</v>
      </c>
      <c r="CW4" s="127">
        <f t="shared" si="2"/>
        <v>4</v>
      </c>
      <c r="CX4" s="40" t="s">
        <v>8</v>
      </c>
      <c r="CY4" s="116"/>
      <c r="CZ4" s="212">
        <v>2425</v>
      </c>
      <c r="DA4" s="213"/>
      <c r="DB4" s="27">
        <f aca="true" t="shared" si="3" ref="DB4:ER4">COUNTIF(DB7:DB17,"●")</f>
        <v>5</v>
      </c>
      <c r="DC4" s="27">
        <f t="shared" si="3"/>
        <v>5</v>
      </c>
      <c r="DD4" s="27">
        <f t="shared" si="3"/>
        <v>3</v>
      </c>
      <c r="DE4" s="27">
        <f t="shared" si="3"/>
        <v>2</v>
      </c>
      <c r="DF4" s="27">
        <f t="shared" si="3"/>
        <v>5</v>
      </c>
      <c r="DG4" s="27">
        <f t="shared" si="3"/>
        <v>5</v>
      </c>
      <c r="DH4" s="27">
        <f t="shared" si="3"/>
        <v>5</v>
      </c>
      <c r="DI4" s="27">
        <f t="shared" si="3"/>
        <v>3</v>
      </c>
      <c r="DJ4" s="27">
        <f t="shared" si="3"/>
        <v>5</v>
      </c>
      <c r="DK4" s="27">
        <f t="shared" si="3"/>
        <v>3</v>
      </c>
      <c r="DL4" s="27">
        <f t="shared" si="3"/>
        <v>5</v>
      </c>
      <c r="DM4" s="27">
        <f t="shared" si="3"/>
        <v>3</v>
      </c>
      <c r="DN4" s="27">
        <f t="shared" si="3"/>
        <v>3</v>
      </c>
      <c r="DO4" s="27">
        <f t="shared" si="3"/>
        <v>5</v>
      </c>
      <c r="DP4" s="27">
        <f t="shared" si="3"/>
        <v>4</v>
      </c>
      <c r="DQ4" s="27">
        <f t="shared" si="3"/>
        <v>3</v>
      </c>
      <c r="DR4" s="27">
        <f t="shared" si="3"/>
        <v>3</v>
      </c>
      <c r="DS4" s="27">
        <f t="shared" si="3"/>
        <v>3</v>
      </c>
      <c r="DT4" s="27">
        <f t="shared" si="3"/>
        <v>2</v>
      </c>
      <c r="DU4" s="27">
        <f t="shared" si="3"/>
        <v>3</v>
      </c>
      <c r="DV4" s="27">
        <f t="shared" si="3"/>
        <v>2</v>
      </c>
      <c r="DW4" s="27">
        <f t="shared" si="3"/>
        <v>3</v>
      </c>
      <c r="DX4" s="27">
        <f t="shared" si="3"/>
        <v>2</v>
      </c>
      <c r="DY4" s="27">
        <f t="shared" si="3"/>
        <v>3</v>
      </c>
      <c r="DZ4" s="27">
        <f t="shared" si="3"/>
        <v>3</v>
      </c>
      <c r="EA4" s="27">
        <f t="shared" si="3"/>
        <v>3</v>
      </c>
      <c r="EB4" s="27">
        <f t="shared" si="3"/>
        <v>3</v>
      </c>
      <c r="EC4" s="27">
        <f t="shared" si="3"/>
        <v>3</v>
      </c>
      <c r="ED4" s="27">
        <f t="shared" si="3"/>
        <v>3</v>
      </c>
      <c r="EE4" s="27">
        <f t="shared" si="3"/>
        <v>3</v>
      </c>
      <c r="EF4" s="27">
        <f t="shared" si="3"/>
        <v>4</v>
      </c>
      <c r="EG4" s="27">
        <f t="shared" si="3"/>
        <v>4</v>
      </c>
      <c r="EH4" s="27">
        <f t="shared" si="3"/>
        <v>4</v>
      </c>
      <c r="EI4" s="27">
        <f t="shared" si="3"/>
        <v>4</v>
      </c>
      <c r="EJ4" s="27">
        <f t="shared" si="3"/>
        <v>3</v>
      </c>
      <c r="EK4" s="27">
        <f t="shared" si="3"/>
        <v>3</v>
      </c>
      <c r="EL4" s="27">
        <f t="shared" si="3"/>
        <v>3</v>
      </c>
      <c r="EM4" s="27">
        <f t="shared" si="3"/>
        <v>2</v>
      </c>
      <c r="EN4" s="27">
        <f t="shared" si="3"/>
        <v>3</v>
      </c>
      <c r="EO4" s="27">
        <f t="shared" si="3"/>
        <v>3</v>
      </c>
      <c r="EP4" s="27">
        <f t="shared" si="3"/>
        <v>3</v>
      </c>
      <c r="EQ4" s="27">
        <f t="shared" si="3"/>
        <v>4</v>
      </c>
      <c r="ER4" s="127">
        <f t="shared" si="3"/>
        <v>3</v>
      </c>
      <c r="ES4" s="40" t="s">
        <v>8</v>
      </c>
      <c r="ET4" s="105"/>
      <c r="EU4" s="212">
        <v>3984</v>
      </c>
      <c r="EV4" s="213"/>
      <c r="EW4" s="27">
        <f aca="true" t="shared" si="4" ref="EW4:GM4">COUNTIF(EW7:EW17,"●")</f>
        <v>5</v>
      </c>
      <c r="EX4" s="27">
        <f t="shared" si="4"/>
        <v>6</v>
      </c>
      <c r="EY4" s="27">
        <f t="shared" si="4"/>
        <v>5</v>
      </c>
      <c r="EZ4" s="27">
        <f t="shared" si="4"/>
        <v>2</v>
      </c>
      <c r="FA4" s="27">
        <f t="shared" si="4"/>
        <v>5</v>
      </c>
      <c r="FB4" s="27">
        <f t="shared" si="4"/>
        <v>6</v>
      </c>
      <c r="FC4" s="27">
        <f t="shared" si="4"/>
        <v>5</v>
      </c>
      <c r="FD4" s="27">
        <f t="shared" si="4"/>
        <v>5</v>
      </c>
      <c r="FE4" s="27">
        <f t="shared" si="4"/>
        <v>6</v>
      </c>
      <c r="FF4" s="27">
        <f t="shared" si="4"/>
        <v>5</v>
      </c>
      <c r="FG4" s="27">
        <f t="shared" si="4"/>
        <v>5</v>
      </c>
      <c r="FH4" s="27">
        <f t="shared" si="4"/>
        <v>6</v>
      </c>
      <c r="FI4" s="27">
        <f t="shared" si="4"/>
        <v>7</v>
      </c>
      <c r="FJ4" s="27">
        <f t="shared" si="4"/>
        <v>6</v>
      </c>
      <c r="FK4" s="27">
        <f t="shared" si="4"/>
        <v>7</v>
      </c>
      <c r="FL4" s="27">
        <f t="shared" si="4"/>
        <v>7</v>
      </c>
      <c r="FM4" s="27">
        <f t="shared" si="4"/>
        <v>6</v>
      </c>
      <c r="FN4" s="27">
        <f t="shared" si="4"/>
        <v>6</v>
      </c>
      <c r="FO4" s="27">
        <f t="shared" si="4"/>
        <v>6</v>
      </c>
      <c r="FP4" s="27">
        <f t="shared" si="4"/>
        <v>7</v>
      </c>
      <c r="FQ4" s="27">
        <f t="shared" si="4"/>
        <v>6</v>
      </c>
      <c r="FR4" s="27">
        <f t="shared" si="4"/>
        <v>5</v>
      </c>
      <c r="FS4" s="27">
        <f t="shared" si="4"/>
        <v>7</v>
      </c>
      <c r="FT4" s="27">
        <f t="shared" si="4"/>
        <v>4</v>
      </c>
      <c r="FU4" s="27">
        <f t="shared" si="4"/>
        <v>4</v>
      </c>
      <c r="FV4" s="27">
        <f t="shared" si="4"/>
        <v>7</v>
      </c>
      <c r="FW4" s="27">
        <f t="shared" si="4"/>
        <v>7</v>
      </c>
      <c r="FX4" s="27">
        <f t="shared" si="4"/>
        <v>4</v>
      </c>
      <c r="FY4" s="27">
        <f t="shared" si="4"/>
        <v>6</v>
      </c>
      <c r="FZ4" s="27">
        <f t="shared" si="4"/>
        <v>7</v>
      </c>
      <c r="GA4" s="27">
        <f t="shared" si="4"/>
        <v>5</v>
      </c>
      <c r="GB4" s="27">
        <f t="shared" si="4"/>
        <v>5</v>
      </c>
      <c r="GC4" s="27">
        <f t="shared" si="4"/>
        <v>7</v>
      </c>
      <c r="GD4" s="27">
        <f t="shared" si="4"/>
        <v>6</v>
      </c>
      <c r="GE4" s="27">
        <f t="shared" si="4"/>
        <v>7</v>
      </c>
      <c r="GF4" s="27">
        <f t="shared" si="4"/>
        <v>7</v>
      </c>
      <c r="GG4" s="27">
        <f t="shared" si="4"/>
        <v>7</v>
      </c>
      <c r="GH4" s="27">
        <f t="shared" si="4"/>
        <v>1</v>
      </c>
      <c r="GI4" s="27">
        <f t="shared" si="4"/>
        <v>6</v>
      </c>
      <c r="GJ4" s="27">
        <f t="shared" si="4"/>
        <v>7</v>
      </c>
      <c r="GK4" s="27">
        <f t="shared" si="4"/>
        <v>4</v>
      </c>
      <c r="GL4" s="27">
        <f t="shared" si="4"/>
        <v>6</v>
      </c>
      <c r="GM4" s="126">
        <f t="shared" si="4"/>
        <v>7</v>
      </c>
      <c r="GN4" s="40" t="s">
        <v>8</v>
      </c>
      <c r="GO4" s="105"/>
      <c r="GP4" s="212">
        <v>3765</v>
      </c>
      <c r="GQ4" s="213"/>
      <c r="GR4" s="27">
        <f aca="true" t="shared" si="5" ref="GR4:IH4">COUNTIF(GR7:GR17,"●")</f>
        <v>4</v>
      </c>
      <c r="GS4" s="27">
        <f t="shared" si="5"/>
        <v>2</v>
      </c>
      <c r="GT4" s="27">
        <f t="shared" si="5"/>
        <v>4</v>
      </c>
      <c r="GU4" s="27">
        <f t="shared" si="5"/>
        <v>0</v>
      </c>
      <c r="GV4" s="27">
        <f t="shared" si="5"/>
        <v>1</v>
      </c>
      <c r="GW4" s="27">
        <f t="shared" si="5"/>
        <v>5</v>
      </c>
      <c r="GX4" s="27">
        <f t="shared" si="5"/>
        <v>3</v>
      </c>
      <c r="GY4" s="27">
        <f t="shared" si="5"/>
        <v>6</v>
      </c>
      <c r="GZ4" s="27">
        <f t="shared" si="5"/>
        <v>3</v>
      </c>
      <c r="HA4" s="27">
        <f t="shared" si="5"/>
        <v>6</v>
      </c>
      <c r="HB4" s="27">
        <f t="shared" si="5"/>
        <v>4</v>
      </c>
      <c r="HC4" s="27">
        <f t="shared" si="5"/>
        <v>5</v>
      </c>
      <c r="HD4" s="27">
        <f t="shared" si="5"/>
        <v>7</v>
      </c>
      <c r="HE4" s="27">
        <f t="shared" si="5"/>
        <v>4</v>
      </c>
      <c r="HF4" s="27">
        <f t="shared" si="5"/>
        <v>2</v>
      </c>
      <c r="HG4" s="27">
        <f t="shared" si="5"/>
        <v>3</v>
      </c>
      <c r="HH4" s="27">
        <f t="shared" si="5"/>
        <v>2</v>
      </c>
      <c r="HI4" s="27">
        <f t="shared" si="5"/>
        <v>2</v>
      </c>
      <c r="HJ4" s="27">
        <f t="shared" si="5"/>
        <v>3</v>
      </c>
      <c r="HK4" s="27">
        <f t="shared" si="5"/>
        <v>2</v>
      </c>
      <c r="HL4" s="27">
        <f t="shared" si="5"/>
        <v>2</v>
      </c>
      <c r="HM4" s="27">
        <f t="shared" si="5"/>
        <v>3</v>
      </c>
      <c r="HN4" s="27">
        <f t="shared" si="5"/>
        <v>4</v>
      </c>
      <c r="HO4" s="27">
        <f t="shared" si="5"/>
        <v>2</v>
      </c>
      <c r="HP4" s="27">
        <f t="shared" si="5"/>
        <v>2</v>
      </c>
      <c r="HQ4" s="27">
        <f t="shared" si="5"/>
        <v>2</v>
      </c>
      <c r="HR4" s="27">
        <f t="shared" si="5"/>
        <v>2</v>
      </c>
      <c r="HS4" s="27">
        <f t="shared" si="5"/>
        <v>2</v>
      </c>
      <c r="HT4" s="27">
        <f t="shared" si="5"/>
        <v>4</v>
      </c>
      <c r="HU4" s="27">
        <f t="shared" si="5"/>
        <v>4</v>
      </c>
      <c r="HV4" s="27">
        <f t="shared" si="5"/>
        <v>2</v>
      </c>
      <c r="HW4" s="27">
        <f t="shared" si="5"/>
        <v>2</v>
      </c>
      <c r="HX4" s="27">
        <f t="shared" si="5"/>
        <v>2</v>
      </c>
      <c r="HY4" s="27">
        <f t="shared" si="5"/>
        <v>7</v>
      </c>
      <c r="HZ4" s="27">
        <f t="shared" si="5"/>
        <v>2</v>
      </c>
      <c r="IA4" s="27">
        <f t="shared" si="5"/>
        <v>6</v>
      </c>
      <c r="IB4" s="27">
        <f t="shared" si="5"/>
        <v>2</v>
      </c>
      <c r="IC4" s="27">
        <f t="shared" si="5"/>
        <v>1</v>
      </c>
      <c r="ID4" s="27">
        <f t="shared" si="5"/>
        <v>2</v>
      </c>
      <c r="IE4" s="27">
        <f t="shared" si="5"/>
        <v>2</v>
      </c>
      <c r="IF4" s="27">
        <f t="shared" si="5"/>
        <v>3</v>
      </c>
      <c r="IG4" s="27">
        <f t="shared" si="5"/>
        <v>2</v>
      </c>
      <c r="IH4" s="126">
        <f t="shared" si="5"/>
        <v>3</v>
      </c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42" ht="18" customHeight="1">
      <c r="A5" s="258" t="s">
        <v>26</v>
      </c>
      <c r="B5" s="259"/>
      <c r="C5" s="259"/>
      <c r="D5" s="259"/>
      <c r="E5" s="259"/>
      <c r="F5" s="259"/>
      <c r="G5" s="260"/>
      <c r="H5" s="41" t="s">
        <v>9</v>
      </c>
      <c r="I5" s="104"/>
      <c r="J5" s="224"/>
      <c r="K5" s="225"/>
      <c r="L5" s="204">
        <f>BB4*10+I4*10+I5*20+(J7+J8+J9+J10+J11+J12+J13+J14+J15+J17)</f>
        <v>33</v>
      </c>
      <c r="M5" s="204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41" t="s">
        <v>9</v>
      </c>
      <c r="BD5" s="132">
        <f>COUNTIF(BD7:BD17,"등반")</f>
        <v>0</v>
      </c>
      <c r="BE5" s="217"/>
      <c r="BF5" s="217"/>
      <c r="BG5" s="204">
        <f>CW4*10+BD4*10+BD5*20+(BE7+BE8+BE9+BE10+BE11+BE12+BE13+BE14+BE15+BE17)</f>
        <v>40</v>
      </c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41" t="s">
        <v>9</v>
      </c>
      <c r="CY5" s="104">
        <f>COUNTIF(CY7:CY17,"등반")</f>
        <v>0</v>
      </c>
      <c r="CZ5" s="214"/>
      <c r="DA5" s="215"/>
      <c r="DB5" s="204">
        <f>ER4*10+CY4*10+CY5*20+(CZ7+CZ8+CZ9+CZ10+CZ11+CZ12+CZ13+CZ14+CZ15+CZ17)</f>
        <v>30</v>
      </c>
      <c r="DC5" s="204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205"/>
      <c r="DS5" s="205"/>
      <c r="DT5" s="205"/>
      <c r="DU5" s="205"/>
      <c r="DV5" s="205"/>
      <c r="DW5" s="205"/>
      <c r="DX5" s="205"/>
      <c r="DY5" s="205"/>
      <c r="DZ5" s="205"/>
      <c r="EA5" s="205"/>
      <c r="EB5" s="205"/>
      <c r="EC5" s="205"/>
      <c r="ED5" s="205"/>
      <c r="EE5" s="205"/>
      <c r="EF5" s="205"/>
      <c r="EG5" s="205"/>
      <c r="EH5" s="205"/>
      <c r="EI5" s="205"/>
      <c r="EJ5" s="205"/>
      <c r="EK5" s="205"/>
      <c r="EL5" s="205"/>
      <c r="EM5" s="205"/>
      <c r="EN5" s="205"/>
      <c r="EO5" s="205"/>
      <c r="EP5" s="205"/>
      <c r="EQ5" s="205"/>
      <c r="ER5" s="205"/>
      <c r="ES5" s="41" t="s">
        <v>9</v>
      </c>
      <c r="ET5" s="104"/>
      <c r="EU5" s="214"/>
      <c r="EV5" s="215"/>
      <c r="EW5" s="204">
        <f>GM4*10+ET4*10+ET5*20+(EU7+EU8+EU9+EU10+EU11+EU12+EU13+EU14+EU15+EU17)</f>
        <v>114</v>
      </c>
      <c r="EX5" s="204"/>
      <c r="EY5" s="205"/>
      <c r="EZ5" s="205"/>
      <c r="FA5" s="205"/>
      <c r="FB5" s="205"/>
      <c r="FC5" s="205"/>
      <c r="FD5" s="205"/>
      <c r="FE5" s="205"/>
      <c r="FF5" s="205"/>
      <c r="FG5" s="205"/>
      <c r="FH5" s="205"/>
      <c r="FI5" s="205"/>
      <c r="FJ5" s="205"/>
      <c r="FK5" s="205"/>
      <c r="FL5" s="205"/>
      <c r="FM5" s="205"/>
      <c r="FN5" s="205"/>
      <c r="FO5" s="205"/>
      <c r="FP5" s="205"/>
      <c r="FQ5" s="205"/>
      <c r="FR5" s="205"/>
      <c r="FS5" s="205"/>
      <c r="FT5" s="205"/>
      <c r="FU5" s="205"/>
      <c r="FV5" s="205"/>
      <c r="FW5" s="205"/>
      <c r="FX5" s="205"/>
      <c r="FY5" s="205"/>
      <c r="FZ5" s="205"/>
      <c r="GA5" s="205"/>
      <c r="GB5" s="205"/>
      <c r="GC5" s="205"/>
      <c r="GD5" s="205"/>
      <c r="GE5" s="205"/>
      <c r="GF5" s="205"/>
      <c r="GG5" s="205"/>
      <c r="GH5" s="205"/>
      <c r="GI5" s="205"/>
      <c r="GJ5" s="205"/>
      <c r="GK5" s="205"/>
      <c r="GL5" s="205"/>
      <c r="GM5" s="211"/>
      <c r="GN5" s="41" t="s">
        <v>9</v>
      </c>
      <c r="GO5" s="104"/>
      <c r="GP5" s="214"/>
      <c r="GQ5" s="215"/>
      <c r="GR5" s="204">
        <f>IH4*10+GO4*10+GO5*20+(GP7+GP8+GP9+GP10+GP11+GP12+GP13+GP14+GP15+GP17)</f>
        <v>74</v>
      </c>
      <c r="GS5" s="204"/>
      <c r="GT5" s="205"/>
      <c r="GU5" s="205"/>
      <c r="GV5" s="205"/>
      <c r="GW5" s="205"/>
      <c r="GX5" s="205"/>
      <c r="GY5" s="205"/>
      <c r="GZ5" s="205"/>
      <c r="HA5" s="205"/>
      <c r="HB5" s="205"/>
      <c r="HC5" s="205"/>
      <c r="HD5" s="205"/>
      <c r="HE5" s="205"/>
      <c r="HF5" s="205"/>
      <c r="HG5" s="205"/>
      <c r="HH5" s="205"/>
      <c r="HI5" s="205"/>
      <c r="HJ5" s="205"/>
      <c r="HK5" s="205"/>
      <c r="HL5" s="205"/>
      <c r="HM5" s="205"/>
      <c r="HN5" s="205"/>
      <c r="HO5" s="205"/>
      <c r="HP5" s="205"/>
      <c r="HQ5" s="205"/>
      <c r="HR5" s="205"/>
      <c r="HS5" s="205"/>
      <c r="HT5" s="205"/>
      <c r="HU5" s="205"/>
      <c r="HV5" s="205"/>
      <c r="HW5" s="205"/>
      <c r="HX5" s="205"/>
      <c r="HY5" s="205"/>
      <c r="HZ5" s="205"/>
      <c r="IA5" s="205"/>
      <c r="IB5" s="205"/>
      <c r="IC5" s="205"/>
      <c r="ID5" s="205"/>
      <c r="IE5" s="205"/>
      <c r="IF5" s="205"/>
      <c r="IG5" s="205"/>
      <c r="IH5" s="211"/>
    </row>
    <row r="6" spans="1:242" ht="18" customHeight="1">
      <c r="A6" s="261"/>
      <c r="B6" s="262"/>
      <c r="C6" s="262"/>
      <c r="D6" s="262"/>
      <c r="E6" s="262"/>
      <c r="F6" s="262"/>
      <c r="G6" s="263"/>
      <c r="H6" s="40" t="s">
        <v>10</v>
      </c>
      <c r="I6" s="4" t="s">
        <v>11</v>
      </c>
      <c r="J6" s="4" t="s">
        <v>57</v>
      </c>
      <c r="K6" s="4" t="s">
        <v>12</v>
      </c>
      <c r="L6" s="23">
        <v>1</v>
      </c>
      <c r="M6" s="23">
        <v>2</v>
      </c>
      <c r="N6" s="112">
        <v>3</v>
      </c>
      <c r="O6" s="112">
        <v>4</v>
      </c>
      <c r="P6" s="112">
        <v>5</v>
      </c>
      <c r="Q6" s="112">
        <v>6</v>
      </c>
      <c r="R6" s="112">
        <v>7</v>
      </c>
      <c r="S6" s="112">
        <v>8</v>
      </c>
      <c r="T6" s="112">
        <v>9</v>
      </c>
      <c r="U6" s="112">
        <v>10</v>
      </c>
      <c r="V6" s="112">
        <v>11</v>
      </c>
      <c r="W6" s="112">
        <v>12</v>
      </c>
      <c r="X6" s="112">
        <v>13</v>
      </c>
      <c r="Y6" s="112">
        <v>14</v>
      </c>
      <c r="Z6" s="112">
        <v>15</v>
      </c>
      <c r="AA6" s="112">
        <v>16</v>
      </c>
      <c r="AB6" s="112">
        <v>17</v>
      </c>
      <c r="AC6" s="23">
        <v>18</v>
      </c>
      <c r="AD6" s="23">
        <v>19</v>
      </c>
      <c r="AE6" s="23">
        <v>20</v>
      </c>
      <c r="AF6" s="112">
        <v>21</v>
      </c>
      <c r="AG6" s="112">
        <v>22</v>
      </c>
      <c r="AH6" s="112">
        <v>23</v>
      </c>
      <c r="AI6" s="112">
        <v>24</v>
      </c>
      <c r="AJ6" s="112">
        <v>25</v>
      </c>
      <c r="AK6" s="112">
        <v>26</v>
      </c>
      <c r="AL6" s="112">
        <v>27</v>
      </c>
      <c r="AM6" s="112">
        <v>28</v>
      </c>
      <c r="AN6" s="112">
        <v>29</v>
      </c>
      <c r="AO6" s="112">
        <v>30</v>
      </c>
      <c r="AP6" s="112">
        <v>31</v>
      </c>
      <c r="AQ6" s="112">
        <v>32</v>
      </c>
      <c r="AR6" s="112">
        <v>33</v>
      </c>
      <c r="AS6" s="112">
        <v>36</v>
      </c>
      <c r="AT6" s="112">
        <v>37</v>
      </c>
      <c r="AU6" s="112">
        <v>38</v>
      </c>
      <c r="AV6" s="112">
        <v>39</v>
      </c>
      <c r="AW6" s="112">
        <v>40</v>
      </c>
      <c r="AX6" s="112">
        <v>41</v>
      </c>
      <c r="AY6" s="112">
        <v>42</v>
      </c>
      <c r="AZ6" s="112">
        <v>43</v>
      </c>
      <c r="BA6" s="112">
        <v>44</v>
      </c>
      <c r="BB6" s="112">
        <v>45</v>
      </c>
      <c r="BC6" s="40" t="s">
        <v>10</v>
      </c>
      <c r="BD6" s="4" t="s">
        <v>11</v>
      </c>
      <c r="BE6" s="4" t="s">
        <v>56</v>
      </c>
      <c r="BF6" s="4" t="s">
        <v>12</v>
      </c>
      <c r="BG6" s="23">
        <v>1</v>
      </c>
      <c r="BH6" s="23">
        <v>2</v>
      </c>
      <c r="BI6" s="23">
        <v>3</v>
      </c>
      <c r="BJ6" s="23">
        <v>4</v>
      </c>
      <c r="BK6" s="23">
        <v>5</v>
      </c>
      <c r="BL6" s="23">
        <v>6</v>
      </c>
      <c r="BM6" s="23">
        <v>7</v>
      </c>
      <c r="BN6" s="23">
        <v>8</v>
      </c>
      <c r="BO6" s="23">
        <v>9</v>
      </c>
      <c r="BP6" s="23">
        <v>10</v>
      </c>
      <c r="BQ6" s="23">
        <v>11</v>
      </c>
      <c r="BR6" s="23">
        <v>12</v>
      </c>
      <c r="BS6" s="23">
        <v>13</v>
      </c>
      <c r="BT6" s="23">
        <v>14</v>
      </c>
      <c r="BU6" s="23">
        <v>15</v>
      </c>
      <c r="BV6" s="23">
        <v>16</v>
      </c>
      <c r="BW6" s="23">
        <v>17</v>
      </c>
      <c r="BX6" s="23">
        <v>18</v>
      </c>
      <c r="BY6" s="23">
        <v>19</v>
      </c>
      <c r="BZ6" s="23">
        <v>20</v>
      </c>
      <c r="CA6" s="23">
        <v>21</v>
      </c>
      <c r="CB6" s="23">
        <v>22</v>
      </c>
      <c r="CC6" s="23">
        <v>23</v>
      </c>
      <c r="CD6" s="23">
        <v>24</v>
      </c>
      <c r="CE6" s="23">
        <v>25</v>
      </c>
      <c r="CF6" s="23">
        <v>26</v>
      </c>
      <c r="CG6" s="23">
        <v>27</v>
      </c>
      <c r="CH6" s="23">
        <v>28</v>
      </c>
      <c r="CI6" s="112">
        <v>29</v>
      </c>
      <c r="CJ6" s="112">
        <v>30</v>
      </c>
      <c r="CK6" s="112">
        <v>31</v>
      </c>
      <c r="CL6" s="112">
        <v>32</v>
      </c>
      <c r="CM6" s="112">
        <v>33</v>
      </c>
      <c r="CN6" s="112">
        <v>36</v>
      </c>
      <c r="CO6" s="112">
        <v>37</v>
      </c>
      <c r="CP6" s="112">
        <v>38</v>
      </c>
      <c r="CQ6" s="112">
        <v>39</v>
      </c>
      <c r="CR6" s="112">
        <v>40</v>
      </c>
      <c r="CS6" s="112">
        <v>41</v>
      </c>
      <c r="CT6" s="112">
        <v>42</v>
      </c>
      <c r="CU6" s="112">
        <v>43</v>
      </c>
      <c r="CV6" s="112">
        <v>44</v>
      </c>
      <c r="CW6" s="112">
        <v>45</v>
      </c>
      <c r="CX6" s="40" t="s">
        <v>10</v>
      </c>
      <c r="CY6" s="4" t="s">
        <v>11</v>
      </c>
      <c r="CZ6" s="4" t="s">
        <v>56</v>
      </c>
      <c r="DA6" s="4" t="s">
        <v>12</v>
      </c>
      <c r="DB6" s="23">
        <v>1</v>
      </c>
      <c r="DC6" s="23">
        <v>2</v>
      </c>
      <c r="DD6" s="112">
        <v>3</v>
      </c>
      <c r="DE6" s="112">
        <v>4</v>
      </c>
      <c r="DF6" s="112">
        <v>5</v>
      </c>
      <c r="DG6" s="112">
        <v>6</v>
      </c>
      <c r="DH6" s="112">
        <v>7</v>
      </c>
      <c r="DI6" s="112">
        <v>8</v>
      </c>
      <c r="DJ6" s="112">
        <v>9</v>
      </c>
      <c r="DK6" s="112">
        <v>10</v>
      </c>
      <c r="DL6" s="112">
        <v>11</v>
      </c>
      <c r="DM6" s="112">
        <v>12</v>
      </c>
      <c r="DN6" s="112">
        <v>13</v>
      </c>
      <c r="DO6" s="112">
        <v>14</v>
      </c>
      <c r="DP6" s="112">
        <v>15</v>
      </c>
      <c r="DQ6" s="112">
        <v>16</v>
      </c>
      <c r="DR6" s="112">
        <v>17</v>
      </c>
      <c r="DS6" s="112">
        <v>18</v>
      </c>
      <c r="DT6" s="112">
        <v>19</v>
      </c>
      <c r="DU6" s="112">
        <v>20</v>
      </c>
      <c r="DV6" s="112">
        <v>21</v>
      </c>
      <c r="DW6" s="112">
        <v>22</v>
      </c>
      <c r="DX6" s="112">
        <v>23</v>
      </c>
      <c r="DY6" s="112">
        <v>24</v>
      </c>
      <c r="DZ6" s="112">
        <v>25</v>
      </c>
      <c r="EA6" s="112">
        <v>26</v>
      </c>
      <c r="EB6" s="112">
        <v>27</v>
      </c>
      <c r="EC6" s="112">
        <v>28</v>
      </c>
      <c r="ED6" s="112">
        <v>29</v>
      </c>
      <c r="EE6" s="112">
        <v>30</v>
      </c>
      <c r="EF6" s="112">
        <v>31</v>
      </c>
      <c r="EG6" s="112">
        <v>32</v>
      </c>
      <c r="EH6" s="112">
        <v>33</v>
      </c>
      <c r="EI6" s="112">
        <v>36</v>
      </c>
      <c r="EJ6" s="112">
        <v>37</v>
      </c>
      <c r="EK6" s="112">
        <v>38</v>
      </c>
      <c r="EL6" s="112">
        <v>39</v>
      </c>
      <c r="EM6" s="112">
        <v>40</v>
      </c>
      <c r="EN6" s="112">
        <v>41</v>
      </c>
      <c r="EO6" s="112">
        <v>42</v>
      </c>
      <c r="EP6" s="112">
        <v>43</v>
      </c>
      <c r="EQ6" s="112">
        <v>44</v>
      </c>
      <c r="ER6" s="112">
        <v>45</v>
      </c>
      <c r="ES6" s="40" t="s">
        <v>10</v>
      </c>
      <c r="ET6" s="4" t="s">
        <v>11</v>
      </c>
      <c r="EU6" s="4" t="s">
        <v>56</v>
      </c>
      <c r="EV6" s="4" t="s">
        <v>12</v>
      </c>
      <c r="EW6" s="23">
        <v>1</v>
      </c>
      <c r="EX6" s="23">
        <v>2</v>
      </c>
      <c r="EY6" s="112">
        <v>3</v>
      </c>
      <c r="EZ6" s="112">
        <v>4</v>
      </c>
      <c r="FA6" s="112">
        <v>5</v>
      </c>
      <c r="FB6" s="112">
        <v>6</v>
      </c>
      <c r="FC6" s="112">
        <v>7</v>
      </c>
      <c r="FD6" s="112">
        <v>8</v>
      </c>
      <c r="FE6" s="112">
        <v>9</v>
      </c>
      <c r="FF6" s="112">
        <v>10</v>
      </c>
      <c r="FG6" s="112">
        <v>11</v>
      </c>
      <c r="FH6" s="112">
        <v>12</v>
      </c>
      <c r="FI6" s="112">
        <v>13</v>
      </c>
      <c r="FJ6" s="112">
        <v>14</v>
      </c>
      <c r="FK6" s="112">
        <v>15</v>
      </c>
      <c r="FL6" s="112">
        <v>16</v>
      </c>
      <c r="FM6" s="112">
        <v>17</v>
      </c>
      <c r="FN6" s="112">
        <v>18</v>
      </c>
      <c r="FO6" s="112">
        <v>19</v>
      </c>
      <c r="FP6" s="112">
        <v>20</v>
      </c>
      <c r="FQ6" s="112">
        <v>21</v>
      </c>
      <c r="FR6" s="112">
        <v>22</v>
      </c>
      <c r="FS6" s="112">
        <v>23</v>
      </c>
      <c r="FT6" s="112">
        <v>24</v>
      </c>
      <c r="FU6" s="112">
        <v>25</v>
      </c>
      <c r="FV6" s="112">
        <v>26</v>
      </c>
      <c r="FW6" s="112">
        <v>27</v>
      </c>
      <c r="FX6" s="112">
        <v>28</v>
      </c>
      <c r="FY6" s="112">
        <v>29</v>
      </c>
      <c r="FZ6" s="112">
        <v>30</v>
      </c>
      <c r="GA6" s="112">
        <v>31</v>
      </c>
      <c r="GB6" s="112">
        <v>32</v>
      </c>
      <c r="GC6" s="112">
        <v>33</v>
      </c>
      <c r="GD6" s="112">
        <v>36</v>
      </c>
      <c r="GE6" s="112">
        <v>37</v>
      </c>
      <c r="GF6" s="112">
        <v>38</v>
      </c>
      <c r="GG6" s="112">
        <v>39</v>
      </c>
      <c r="GH6" s="112">
        <v>40</v>
      </c>
      <c r="GI6" s="112">
        <v>41</v>
      </c>
      <c r="GJ6" s="112">
        <v>42</v>
      </c>
      <c r="GK6" s="112">
        <v>43</v>
      </c>
      <c r="GL6" s="112">
        <v>44</v>
      </c>
      <c r="GM6" s="276">
        <v>45</v>
      </c>
      <c r="GN6" s="40" t="s">
        <v>10</v>
      </c>
      <c r="GO6" s="88" t="s">
        <v>11</v>
      </c>
      <c r="GP6" s="88" t="s">
        <v>56</v>
      </c>
      <c r="GQ6" s="88" t="s">
        <v>12</v>
      </c>
      <c r="GR6" s="23">
        <v>1</v>
      </c>
      <c r="GS6" s="23">
        <v>2</v>
      </c>
      <c r="GT6" s="112">
        <v>3</v>
      </c>
      <c r="GU6" s="112">
        <v>4</v>
      </c>
      <c r="GV6" s="112">
        <v>5</v>
      </c>
      <c r="GW6" s="112">
        <v>6</v>
      </c>
      <c r="GX6" s="112">
        <v>7</v>
      </c>
      <c r="GY6" s="112">
        <v>8</v>
      </c>
      <c r="GZ6" s="112">
        <v>9</v>
      </c>
      <c r="HA6" s="112">
        <v>10</v>
      </c>
      <c r="HB6" s="112">
        <v>11</v>
      </c>
      <c r="HC6" s="112">
        <v>12</v>
      </c>
      <c r="HD6" s="112">
        <v>13</v>
      </c>
      <c r="HE6" s="112">
        <v>14</v>
      </c>
      <c r="HF6" s="112">
        <v>15</v>
      </c>
      <c r="HG6" s="112">
        <v>16</v>
      </c>
      <c r="HH6" s="112">
        <v>17</v>
      </c>
      <c r="HI6" s="112">
        <v>18</v>
      </c>
      <c r="HJ6" s="112">
        <v>19</v>
      </c>
      <c r="HK6" s="112">
        <v>20</v>
      </c>
      <c r="HL6" s="112">
        <v>21</v>
      </c>
      <c r="HM6" s="112">
        <v>22</v>
      </c>
      <c r="HN6" s="112">
        <v>23</v>
      </c>
      <c r="HO6" s="112">
        <v>24</v>
      </c>
      <c r="HP6" s="112">
        <v>25</v>
      </c>
      <c r="HQ6" s="112">
        <v>26</v>
      </c>
      <c r="HR6" s="112">
        <v>27</v>
      </c>
      <c r="HS6" s="112">
        <v>28</v>
      </c>
      <c r="HT6" s="112">
        <v>29</v>
      </c>
      <c r="HU6" s="112">
        <v>30</v>
      </c>
      <c r="HV6" s="112">
        <v>31</v>
      </c>
      <c r="HW6" s="112">
        <v>32</v>
      </c>
      <c r="HX6" s="112">
        <v>33</v>
      </c>
      <c r="HY6" s="112">
        <v>36</v>
      </c>
      <c r="HZ6" s="112">
        <v>37</v>
      </c>
      <c r="IA6" s="112">
        <v>38</v>
      </c>
      <c r="IB6" s="112">
        <v>39</v>
      </c>
      <c r="IC6" s="112">
        <v>40</v>
      </c>
      <c r="ID6" s="112">
        <v>41</v>
      </c>
      <c r="IE6" s="112">
        <v>42</v>
      </c>
      <c r="IF6" s="112">
        <v>43</v>
      </c>
      <c r="IG6" s="112">
        <v>44</v>
      </c>
      <c r="IH6" s="276">
        <v>45</v>
      </c>
    </row>
    <row r="7" spans="1:242" ht="18" customHeight="1">
      <c r="A7" s="89" t="s">
        <v>11</v>
      </c>
      <c r="B7" s="196" t="s">
        <v>27</v>
      </c>
      <c r="C7" s="197"/>
      <c r="D7" s="218" t="s">
        <v>6</v>
      </c>
      <c r="E7" s="218"/>
      <c r="F7" s="218" t="s">
        <v>20</v>
      </c>
      <c r="G7" s="219"/>
      <c r="H7" s="90" t="s">
        <v>67</v>
      </c>
      <c r="I7" s="29" t="s">
        <v>22</v>
      </c>
      <c r="J7" s="91"/>
      <c r="K7" s="23">
        <f aca="true" t="shared" si="6" ref="K7:K12">COUNTIF(L7:BB7,"●")</f>
        <v>42</v>
      </c>
      <c r="L7" s="72" t="s">
        <v>147</v>
      </c>
      <c r="M7" s="72" t="s">
        <v>147</v>
      </c>
      <c r="N7" s="110" t="s">
        <v>100</v>
      </c>
      <c r="O7" s="110" t="s">
        <v>100</v>
      </c>
      <c r="P7" s="110" t="s">
        <v>100</v>
      </c>
      <c r="Q7" s="110" t="s">
        <v>100</v>
      </c>
      <c r="R7" s="110" t="s">
        <v>100</v>
      </c>
      <c r="S7" s="110" t="s">
        <v>100</v>
      </c>
      <c r="T7" s="110" t="s">
        <v>100</v>
      </c>
      <c r="U7" s="110" t="s">
        <v>100</v>
      </c>
      <c r="V7" s="110" t="s">
        <v>100</v>
      </c>
      <c r="W7" s="110" t="s">
        <v>100</v>
      </c>
      <c r="X7" s="110" t="s">
        <v>100</v>
      </c>
      <c r="Y7" s="110" t="s">
        <v>100</v>
      </c>
      <c r="Z7" s="110" t="s">
        <v>100</v>
      </c>
      <c r="AA7" s="110" t="s">
        <v>100</v>
      </c>
      <c r="AB7" s="110" t="s">
        <v>100</v>
      </c>
      <c r="AC7" s="72" t="s">
        <v>100</v>
      </c>
      <c r="AD7" s="72" t="s">
        <v>100</v>
      </c>
      <c r="AE7" s="72" t="s">
        <v>100</v>
      </c>
      <c r="AF7" s="110" t="s">
        <v>100</v>
      </c>
      <c r="AG7" s="110" t="s">
        <v>100</v>
      </c>
      <c r="AH7" s="110" t="s">
        <v>100</v>
      </c>
      <c r="AI7" s="110" t="s">
        <v>100</v>
      </c>
      <c r="AJ7" s="110" t="s">
        <v>100</v>
      </c>
      <c r="AK7" s="110" t="s">
        <v>100</v>
      </c>
      <c r="AL7" s="110" t="s">
        <v>100</v>
      </c>
      <c r="AM7" s="110" t="s">
        <v>100</v>
      </c>
      <c r="AN7" s="110" t="s">
        <v>100</v>
      </c>
      <c r="AO7" s="110" t="s">
        <v>100</v>
      </c>
      <c r="AP7" s="110" t="s">
        <v>100</v>
      </c>
      <c r="AQ7" s="110" t="s">
        <v>100</v>
      </c>
      <c r="AR7" s="110" t="s">
        <v>100</v>
      </c>
      <c r="AS7" s="110" t="s">
        <v>100</v>
      </c>
      <c r="AT7" s="110" t="s">
        <v>100</v>
      </c>
      <c r="AU7" s="110" t="s">
        <v>100</v>
      </c>
      <c r="AV7" s="110" t="s">
        <v>100</v>
      </c>
      <c r="AW7" s="110"/>
      <c r="AX7" s="110" t="s">
        <v>100</v>
      </c>
      <c r="AY7" s="110" t="s">
        <v>100</v>
      </c>
      <c r="AZ7" s="110" t="s">
        <v>100</v>
      </c>
      <c r="BA7" s="110" t="s">
        <v>100</v>
      </c>
      <c r="BB7" s="110" t="s">
        <v>100</v>
      </c>
      <c r="BC7" s="90" t="s">
        <v>71</v>
      </c>
      <c r="BD7" s="29" t="s">
        <v>223</v>
      </c>
      <c r="BE7" s="133"/>
      <c r="BF7" s="23">
        <f>COUNTIF(BG7:CW7,"●")</f>
        <v>30</v>
      </c>
      <c r="BG7" s="72" t="s">
        <v>147</v>
      </c>
      <c r="BH7" s="72" t="s">
        <v>147</v>
      </c>
      <c r="BI7" s="72" t="s">
        <v>100</v>
      </c>
      <c r="BJ7" s="72" t="s">
        <v>100</v>
      </c>
      <c r="BK7" s="72" t="s">
        <v>100</v>
      </c>
      <c r="BL7" s="72" t="s">
        <v>100</v>
      </c>
      <c r="BM7" s="72" t="s">
        <v>100</v>
      </c>
      <c r="BN7" s="72" t="s">
        <v>100</v>
      </c>
      <c r="BO7" s="72" t="s">
        <v>100</v>
      </c>
      <c r="BP7" s="72" t="s">
        <v>100</v>
      </c>
      <c r="BQ7" s="72" t="s">
        <v>100</v>
      </c>
      <c r="BR7" s="72" t="s">
        <v>100</v>
      </c>
      <c r="BS7" s="72" t="s">
        <v>100</v>
      </c>
      <c r="BT7" s="72" t="s">
        <v>100</v>
      </c>
      <c r="BU7" s="72"/>
      <c r="BV7" s="72"/>
      <c r="BW7" s="72"/>
      <c r="BX7" s="72"/>
      <c r="BY7" s="72" t="s">
        <v>100</v>
      </c>
      <c r="BZ7" s="72" t="s">
        <v>100</v>
      </c>
      <c r="CA7" s="72" t="s">
        <v>100</v>
      </c>
      <c r="CB7" s="72" t="s">
        <v>100</v>
      </c>
      <c r="CC7" s="72" t="s">
        <v>100</v>
      </c>
      <c r="CD7" s="72"/>
      <c r="CE7" s="72"/>
      <c r="CF7" s="72"/>
      <c r="CG7" s="72"/>
      <c r="CH7" s="72" t="s">
        <v>100</v>
      </c>
      <c r="CI7" s="110" t="s">
        <v>100</v>
      </c>
      <c r="CJ7" s="110"/>
      <c r="CK7" s="110" t="s">
        <v>100</v>
      </c>
      <c r="CL7" s="110" t="s">
        <v>100</v>
      </c>
      <c r="CM7" s="110" t="s">
        <v>100</v>
      </c>
      <c r="CN7" s="110" t="s">
        <v>100</v>
      </c>
      <c r="CO7" s="110" t="s">
        <v>100</v>
      </c>
      <c r="CP7" s="110"/>
      <c r="CQ7" s="110"/>
      <c r="CR7" s="110"/>
      <c r="CS7" s="110"/>
      <c r="CT7" s="110" t="s">
        <v>100</v>
      </c>
      <c r="CU7" s="110" t="s">
        <v>100</v>
      </c>
      <c r="CV7" s="110" t="s">
        <v>100</v>
      </c>
      <c r="CW7" s="110" t="s">
        <v>100</v>
      </c>
      <c r="CX7" s="90" t="s">
        <v>74</v>
      </c>
      <c r="CY7" s="29" t="s">
        <v>22</v>
      </c>
      <c r="CZ7" s="92"/>
      <c r="DA7" s="23">
        <f aca="true" t="shared" si="7" ref="DA7:DA12">COUNTIF(DB7:ER7,"●")</f>
        <v>43</v>
      </c>
      <c r="DB7" s="72" t="s">
        <v>147</v>
      </c>
      <c r="DC7" s="72" t="s">
        <v>147</v>
      </c>
      <c r="DD7" s="110" t="s">
        <v>100</v>
      </c>
      <c r="DE7" s="110" t="s">
        <v>100</v>
      </c>
      <c r="DF7" s="110" t="s">
        <v>100</v>
      </c>
      <c r="DG7" s="110" t="s">
        <v>100</v>
      </c>
      <c r="DH7" s="110" t="s">
        <v>100</v>
      </c>
      <c r="DI7" s="110" t="s">
        <v>100</v>
      </c>
      <c r="DJ7" s="110" t="s">
        <v>100</v>
      </c>
      <c r="DK7" s="110" t="s">
        <v>100</v>
      </c>
      <c r="DL7" s="110" t="s">
        <v>100</v>
      </c>
      <c r="DM7" s="110" t="s">
        <v>100</v>
      </c>
      <c r="DN7" s="110" t="s">
        <v>100</v>
      </c>
      <c r="DO7" s="110" t="s">
        <v>100</v>
      </c>
      <c r="DP7" s="110" t="s">
        <v>100</v>
      </c>
      <c r="DQ7" s="110" t="s">
        <v>100</v>
      </c>
      <c r="DR7" s="110" t="s">
        <v>100</v>
      </c>
      <c r="DS7" s="110" t="s">
        <v>100</v>
      </c>
      <c r="DT7" s="110" t="s">
        <v>100</v>
      </c>
      <c r="DU7" s="110" t="s">
        <v>100</v>
      </c>
      <c r="DV7" s="110" t="s">
        <v>100</v>
      </c>
      <c r="DW7" s="110" t="s">
        <v>100</v>
      </c>
      <c r="DX7" s="110" t="s">
        <v>100</v>
      </c>
      <c r="DY7" s="110" t="s">
        <v>100</v>
      </c>
      <c r="DZ7" s="110" t="s">
        <v>100</v>
      </c>
      <c r="EA7" s="110" t="s">
        <v>100</v>
      </c>
      <c r="EB7" s="110" t="s">
        <v>100</v>
      </c>
      <c r="EC7" s="110" t="s">
        <v>100</v>
      </c>
      <c r="ED7" s="110" t="s">
        <v>100</v>
      </c>
      <c r="EE7" s="110" t="s">
        <v>100</v>
      </c>
      <c r="EF7" s="110" t="s">
        <v>100</v>
      </c>
      <c r="EG7" s="110" t="s">
        <v>100</v>
      </c>
      <c r="EH7" s="110" t="s">
        <v>100</v>
      </c>
      <c r="EI7" s="110" t="s">
        <v>100</v>
      </c>
      <c r="EJ7" s="110" t="s">
        <v>100</v>
      </c>
      <c r="EK7" s="110" t="s">
        <v>100</v>
      </c>
      <c r="EL7" s="110" t="s">
        <v>100</v>
      </c>
      <c r="EM7" s="110" t="s">
        <v>100</v>
      </c>
      <c r="EN7" s="110" t="s">
        <v>100</v>
      </c>
      <c r="EO7" s="110" t="s">
        <v>100</v>
      </c>
      <c r="EP7" s="110" t="s">
        <v>100</v>
      </c>
      <c r="EQ7" s="110" t="s">
        <v>100</v>
      </c>
      <c r="ER7" s="110" t="s">
        <v>100</v>
      </c>
      <c r="ES7" s="90" t="s">
        <v>79</v>
      </c>
      <c r="ET7" s="29" t="s">
        <v>22</v>
      </c>
      <c r="EU7" s="92"/>
      <c r="EV7" s="23">
        <f aca="true" t="shared" si="8" ref="EV7:EV17">COUNTIF(EW7:GM7,"●")</f>
        <v>35</v>
      </c>
      <c r="EW7" s="72" t="s">
        <v>147</v>
      </c>
      <c r="EX7" s="72" t="s">
        <v>147</v>
      </c>
      <c r="EY7" s="110" t="s">
        <v>100</v>
      </c>
      <c r="EZ7" s="110"/>
      <c r="FA7" s="110" t="s">
        <v>100</v>
      </c>
      <c r="FB7" s="110" t="s">
        <v>100</v>
      </c>
      <c r="FC7" s="110" t="s">
        <v>100</v>
      </c>
      <c r="FD7" s="110" t="s">
        <v>100</v>
      </c>
      <c r="FE7" s="110" t="s">
        <v>100</v>
      </c>
      <c r="FF7" s="110"/>
      <c r="FG7" s="110"/>
      <c r="FH7" s="110" t="s">
        <v>100</v>
      </c>
      <c r="FI7" s="110" t="s">
        <v>100</v>
      </c>
      <c r="FJ7" s="110" t="s">
        <v>100</v>
      </c>
      <c r="FK7" s="110" t="s">
        <v>100</v>
      </c>
      <c r="FL7" s="110" t="s">
        <v>100</v>
      </c>
      <c r="FM7" s="110" t="s">
        <v>100</v>
      </c>
      <c r="FN7" s="110" t="s">
        <v>100</v>
      </c>
      <c r="FO7" s="110" t="s">
        <v>100</v>
      </c>
      <c r="FP7" s="110" t="s">
        <v>100</v>
      </c>
      <c r="FQ7" s="110" t="s">
        <v>100</v>
      </c>
      <c r="FR7" s="110"/>
      <c r="FS7" s="110" t="s">
        <v>100</v>
      </c>
      <c r="FT7" s="110" t="s">
        <v>100</v>
      </c>
      <c r="FU7" s="110" t="s">
        <v>100</v>
      </c>
      <c r="FV7" s="110" t="s">
        <v>100</v>
      </c>
      <c r="FW7" s="110" t="s">
        <v>100</v>
      </c>
      <c r="FX7" s="110"/>
      <c r="FY7" s="110" t="s">
        <v>100</v>
      </c>
      <c r="FZ7" s="110" t="s">
        <v>100</v>
      </c>
      <c r="GA7" s="110"/>
      <c r="GB7" s="110"/>
      <c r="GC7" s="110" t="s">
        <v>100</v>
      </c>
      <c r="GD7" s="110" t="s">
        <v>100</v>
      </c>
      <c r="GE7" s="110" t="s">
        <v>100</v>
      </c>
      <c r="GF7" s="110" t="s">
        <v>100</v>
      </c>
      <c r="GG7" s="110" t="s">
        <v>100</v>
      </c>
      <c r="GH7" s="110"/>
      <c r="GI7" s="110" t="s">
        <v>100</v>
      </c>
      <c r="GJ7" s="110" t="s">
        <v>100</v>
      </c>
      <c r="GK7" s="110" t="s">
        <v>100</v>
      </c>
      <c r="GL7" s="110" t="s">
        <v>100</v>
      </c>
      <c r="GM7" s="109" t="s">
        <v>100</v>
      </c>
      <c r="GN7" s="90" t="s">
        <v>86</v>
      </c>
      <c r="GO7" s="29" t="s">
        <v>22</v>
      </c>
      <c r="GP7" s="92"/>
      <c r="GQ7" s="23">
        <f aca="true" t="shared" si="9" ref="GQ7:GQ16">COUNTIF(GR7:IH7,"●")</f>
        <v>1</v>
      </c>
      <c r="GR7" s="18"/>
      <c r="GS7" s="18"/>
      <c r="GT7" s="34"/>
      <c r="GU7" s="34"/>
      <c r="GV7" s="34"/>
      <c r="GW7" s="34" t="s">
        <v>100</v>
      </c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19"/>
    </row>
    <row r="8" spans="1:242" ht="18" customHeight="1">
      <c r="A8" s="21" t="s">
        <v>28</v>
      </c>
      <c r="B8" s="199">
        <f>F8/D8</f>
        <v>0.625</v>
      </c>
      <c r="C8" s="200"/>
      <c r="D8" s="201">
        <f>I3+BD3+CY3</f>
        <v>16</v>
      </c>
      <c r="E8" s="202"/>
      <c r="F8" s="194">
        <f>BB4+CW4+ER4</f>
        <v>10</v>
      </c>
      <c r="G8" s="195"/>
      <c r="H8" s="90" t="s">
        <v>68</v>
      </c>
      <c r="I8" s="29" t="s">
        <v>22</v>
      </c>
      <c r="J8" s="91"/>
      <c r="K8" s="23">
        <f t="shared" si="6"/>
        <v>36</v>
      </c>
      <c r="L8" s="72" t="s">
        <v>147</v>
      </c>
      <c r="M8" s="72" t="s">
        <v>147</v>
      </c>
      <c r="N8" s="110" t="s">
        <v>100</v>
      </c>
      <c r="O8" s="110"/>
      <c r="P8" s="110" t="s">
        <v>100</v>
      </c>
      <c r="Q8" s="110" t="s">
        <v>100</v>
      </c>
      <c r="R8" s="110" t="s">
        <v>100</v>
      </c>
      <c r="S8" s="110" t="s">
        <v>100</v>
      </c>
      <c r="T8" s="110"/>
      <c r="U8" s="110" t="s">
        <v>100</v>
      </c>
      <c r="V8" s="110" t="s">
        <v>100</v>
      </c>
      <c r="W8" s="110" t="s">
        <v>100</v>
      </c>
      <c r="X8" s="110" t="s">
        <v>100</v>
      </c>
      <c r="Y8" s="110" t="s">
        <v>100</v>
      </c>
      <c r="Z8" s="110" t="s">
        <v>100</v>
      </c>
      <c r="AA8" s="110" t="s">
        <v>100</v>
      </c>
      <c r="AB8" s="19" t="s">
        <v>100</v>
      </c>
      <c r="AC8" s="18" t="s">
        <v>100</v>
      </c>
      <c r="AD8" s="18" t="s">
        <v>100</v>
      </c>
      <c r="AE8" s="18" t="s">
        <v>100</v>
      </c>
      <c r="AF8" s="34" t="s">
        <v>100</v>
      </c>
      <c r="AG8" s="34" t="s">
        <v>100</v>
      </c>
      <c r="AH8" s="34" t="s">
        <v>100</v>
      </c>
      <c r="AI8" s="34" t="s">
        <v>100</v>
      </c>
      <c r="AJ8" s="34" t="s">
        <v>100</v>
      </c>
      <c r="AK8" s="34" t="s">
        <v>100</v>
      </c>
      <c r="AL8" s="34" t="s">
        <v>100</v>
      </c>
      <c r="AM8" s="110" t="s">
        <v>100</v>
      </c>
      <c r="AN8" s="110" t="s">
        <v>100</v>
      </c>
      <c r="AO8" s="110" t="s">
        <v>100</v>
      </c>
      <c r="AP8" s="110"/>
      <c r="AQ8" s="110"/>
      <c r="AR8" s="110" t="s">
        <v>100</v>
      </c>
      <c r="AS8" s="110" t="s">
        <v>100</v>
      </c>
      <c r="AT8" s="110" t="s">
        <v>100</v>
      </c>
      <c r="AU8" s="110" t="s">
        <v>100</v>
      </c>
      <c r="AV8" s="110" t="s">
        <v>100</v>
      </c>
      <c r="AW8" s="110"/>
      <c r="AX8" s="110" t="s">
        <v>100</v>
      </c>
      <c r="AY8" s="110" t="s">
        <v>100</v>
      </c>
      <c r="AZ8" s="110" t="s">
        <v>100</v>
      </c>
      <c r="BA8" s="110"/>
      <c r="BB8" s="110"/>
      <c r="BC8" s="90" t="s">
        <v>72</v>
      </c>
      <c r="BD8" s="29" t="s">
        <v>223</v>
      </c>
      <c r="BE8" s="133"/>
      <c r="BF8" s="23">
        <f>COUNTIF(BG8:CW8,"●")</f>
        <v>34</v>
      </c>
      <c r="BG8" s="72" t="s">
        <v>147</v>
      </c>
      <c r="BH8" s="72" t="s">
        <v>147</v>
      </c>
      <c r="BI8" s="72" t="s">
        <v>100</v>
      </c>
      <c r="BJ8" s="72"/>
      <c r="BK8" s="72" t="s">
        <v>100</v>
      </c>
      <c r="BL8" s="72" t="s">
        <v>100</v>
      </c>
      <c r="BM8" s="72" t="s">
        <v>100</v>
      </c>
      <c r="BN8" s="72" t="s">
        <v>100</v>
      </c>
      <c r="BO8" s="72" t="s">
        <v>100</v>
      </c>
      <c r="BP8" s="72" t="s">
        <v>100</v>
      </c>
      <c r="BQ8" s="72" t="s">
        <v>100</v>
      </c>
      <c r="BR8" s="72" t="s">
        <v>100</v>
      </c>
      <c r="BS8" s="72" t="s">
        <v>100</v>
      </c>
      <c r="BT8" s="72" t="s">
        <v>100</v>
      </c>
      <c r="BU8" s="72" t="s">
        <v>100</v>
      </c>
      <c r="BV8" s="72" t="s">
        <v>100</v>
      </c>
      <c r="BW8" s="72"/>
      <c r="BX8" s="72" t="s">
        <v>100</v>
      </c>
      <c r="BY8" s="72"/>
      <c r="BZ8" s="72" t="s">
        <v>100</v>
      </c>
      <c r="CA8" s="72" t="s">
        <v>100</v>
      </c>
      <c r="CB8" s="72" t="s">
        <v>100</v>
      </c>
      <c r="CC8" s="72"/>
      <c r="CD8" s="72" t="s">
        <v>100</v>
      </c>
      <c r="CE8" s="72" t="s">
        <v>100</v>
      </c>
      <c r="CF8" s="72" t="s">
        <v>100</v>
      </c>
      <c r="CG8" s="72" t="s">
        <v>100</v>
      </c>
      <c r="CH8" s="72"/>
      <c r="CI8" s="110" t="s">
        <v>100</v>
      </c>
      <c r="CJ8" s="110" t="s">
        <v>100</v>
      </c>
      <c r="CK8" s="110" t="s">
        <v>100</v>
      </c>
      <c r="CL8" s="110"/>
      <c r="CM8" s="110" t="s">
        <v>100</v>
      </c>
      <c r="CN8" s="110" t="s">
        <v>100</v>
      </c>
      <c r="CO8" s="110" t="s">
        <v>100</v>
      </c>
      <c r="CP8" s="110" t="s">
        <v>100</v>
      </c>
      <c r="CQ8" s="110" t="s">
        <v>147</v>
      </c>
      <c r="CR8" s="110"/>
      <c r="CS8" s="110"/>
      <c r="CT8" s="110" t="s">
        <v>100</v>
      </c>
      <c r="CU8" s="110" t="s">
        <v>100</v>
      </c>
      <c r="CV8" s="110"/>
      <c r="CW8" s="110" t="s">
        <v>100</v>
      </c>
      <c r="CX8" s="90" t="s">
        <v>75</v>
      </c>
      <c r="CY8" s="29" t="s">
        <v>22</v>
      </c>
      <c r="CZ8" s="92"/>
      <c r="DA8" s="23">
        <f t="shared" si="7"/>
        <v>9</v>
      </c>
      <c r="DB8" s="72" t="s">
        <v>147</v>
      </c>
      <c r="DC8" s="72" t="s">
        <v>147</v>
      </c>
      <c r="DD8" s="110"/>
      <c r="DE8" s="110"/>
      <c r="DF8" s="110" t="s">
        <v>100</v>
      </c>
      <c r="DG8" s="110" t="s">
        <v>100</v>
      </c>
      <c r="DH8" s="110" t="s">
        <v>100</v>
      </c>
      <c r="DI8" s="110"/>
      <c r="DJ8" s="110" t="s">
        <v>100</v>
      </c>
      <c r="DK8" s="110"/>
      <c r="DL8" s="110" t="s">
        <v>100</v>
      </c>
      <c r="DM8" s="110"/>
      <c r="DN8" s="110"/>
      <c r="DO8" s="110" t="s">
        <v>100</v>
      </c>
      <c r="DP8" s="110" t="s">
        <v>100</v>
      </c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90" t="s">
        <v>80</v>
      </c>
      <c r="ET8" s="29" t="s">
        <v>22</v>
      </c>
      <c r="EU8" s="92"/>
      <c r="EV8" s="23">
        <f t="shared" si="8"/>
        <v>0</v>
      </c>
      <c r="EW8" s="18"/>
      <c r="EX8" s="18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19"/>
      <c r="GN8" s="90" t="s">
        <v>87</v>
      </c>
      <c r="GO8" s="29" t="s">
        <v>22</v>
      </c>
      <c r="GP8" s="92"/>
      <c r="GQ8" s="23">
        <f t="shared" si="9"/>
        <v>1</v>
      </c>
      <c r="GR8" s="18"/>
      <c r="GS8" s="18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 t="s">
        <v>100</v>
      </c>
      <c r="HZ8" s="34"/>
      <c r="IA8" s="34"/>
      <c r="IB8" s="34"/>
      <c r="IC8" s="34"/>
      <c r="ID8" s="34"/>
      <c r="IE8" s="34"/>
      <c r="IF8" s="34"/>
      <c r="IG8" s="34"/>
      <c r="IH8" s="19"/>
    </row>
    <row r="9" spans="1:242" ht="18" customHeight="1">
      <c r="A9" s="21" t="s">
        <v>13</v>
      </c>
      <c r="B9" s="199">
        <f>F9/D9</f>
        <v>0.4838709677419355</v>
      </c>
      <c r="C9" s="200"/>
      <c r="D9" s="201">
        <f>ET3+GO3+I20+BD20</f>
        <v>31</v>
      </c>
      <c r="E9" s="202"/>
      <c r="F9" s="196">
        <f>GM4+IH4+BB21+CW21</f>
        <v>15</v>
      </c>
      <c r="G9" s="198"/>
      <c r="H9" s="90" t="s">
        <v>69</v>
      </c>
      <c r="I9" s="29" t="s">
        <v>22</v>
      </c>
      <c r="J9" s="91"/>
      <c r="K9" s="23">
        <f t="shared" si="6"/>
        <v>19</v>
      </c>
      <c r="L9" s="72" t="s">
        <v>147</v>
      </c>
      <c r="M9" s="72" t="s">
        <v>147</v>
      </c>
      <c r="N9" s="110" t="s">
        <v>100</v>
      </c>
      <c r="O9" s="110"/>
      <c r="P9" s="110" t="s">
        <v>100</v>
      </c>
      <c r="Q9" s="110" t="s">
        <v>100</v>
      </c>
      <c r="R9" s="110" t="s">
        <v>100</v>
      </c>
      <c r="S9" s="110" t="s">
        <v>100</v>
      </c>
      <c r="T9" s="110"/>
      <c r="U9" s="110" t="s">
        <v>100</v>
      </c>
      <c r="V9" s="110" t="s">
        <v>100</v>
      </c>
      <c r="W9" s="110" t="s">
        <v>100</v>
      </c>
      <c r="X9" s="110" t="s">
        <v>100</v>
      </c>
      <c r="Y9" s="110" t="s">
        <v>100</v>
      </c>
      <c r="Z9" s="110"/>
      <c r="AA9" s="110"/>
      <c r="AB9" s="110"/>
      <c r="AC9" s="72"/>
      <c r="AD9" s="72" t="s">
        <v>100</v>
      </c>
      <c r="AE9" s="72"/>
      <c r="AF9" s="110"/>
      <c r="AG9" s="110"/>
      <c r="AH9" s="110" t="s">
        <v>100</v>
      </c>
      <c r="AI9" s="110" t="s">
        <v>100</v>
      </c>
      <c r="AJ9" s="110"/>
      <c r="AK9" s="110"/>
      <c r="AL9" s="110"/>
      <c r="AM9" s="110"/>
      <c r="AN9" s="110" t="s">
        <v>100</v>
      </c>
      <c r="AO9" s="110" t="s">
        <v>100</v>
      </c>
      <c r="AP9" s="110" t="s">
        <v>100</v>
      </c>
      <c r="AQ9" s="110"/>
      <c r="AR9" s="110" t="s">
        <v>100</v>
      </c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90" t="s">
        <v>237</v>
      </c>
      <c r="BD9" s="29" t="s">
        <v>22</v>
      </c>
      <c r="BE9" s="133"/>
      <c r="BF9" s="23">
        <f>COUNTIF(BG9:CW9,"●")</f>
        <v>35</v>
      </c>
      <c r="BG9" s="18" t="s">
        <v>100</v>
      </c>
      <c r="BH9" s="18" t="s">
        <v>100</v>
      </c>
      <c r="BI9" s="18" t="s">
        <v>100</v>
      </c>
      <c r="BJ9" s="18" t="s">
        <v>100</v>
      </c>
      <c r="BK9" s="18" t="s">
        <v>100</v>
      </c>
      <c r="BL9" s="18" t="s">
        <v>100</v>
      </c>
      <c r="BM9" s="18" t="s">
        <v>100</v>
      </c>
      <c r="BN9" s="18" t="s">
        <v>100</v>
      </c>
      <c r="BO9" s="18" t="s">
        <v>100</v>
      </c>
      <c r="BP9" s="18"/>
      <c r="BQ9" s="18" t="s">
        <v>100</v>
      </c>
      <c r="BR9" s="18"/>
      <c r="BS9" s="18" t="s">
        <v>100</v>
      </c>
      <c r="BT9" s="18" t="s">
        <v>100</v>
      </c>
      <c r="BU9" s="18" t="s">
        <v>100</v>
      </c>
      <c r="BV9" s="18" t="s">
        <v>100</v>
      </c>
      <c r="BW9" s="18" t="s">
        <v>100</v>
      </c>
      <c r="BX9" s="18" t="s">
        <v>100</v>
      </c>
      <c r="BY9" s="18"/>
      <c r="BZ9" s="18" t="s">
        <v>100</v>
      </c>
      <c r="CA9" s="18" t="s">
        <v>100</v>
      </c>
      <c r="CB9" s="18" t="s">
        <v>100</v>
      </c>
      <c r="CC9" s="18" t="s">
        <v>100</v>
      </c>
      <c r="CD9" s="18" t="s">
        <v>100</v>
      </c>
      <c r="CE9" s="18" t="s">
        <v>100</v>
      </c>
      <c r="CF9" s="18" t="s">
        <v>100</v>
      </c>
      <c r="CG9" s="18" t="s">
        <v>100</v>
      </c>
      <c r="CH9" s="72" t="s">
        <v>100</v>
      </c>
      <c r="CI9" s="110"/>
      <c r="CJ9" s="110" t="s">
        <v>100</v>
      </c>
      <c r="CK9" s="110" t="s">
        <v>100</v>
      </c>
      <c r="CL9" s="110"/>
      <c r="CM9" s="110" t="s">
        <v>100</v>
      </c>
      <c r="CN9" s="110"/>
      <c r="CO9" s="110" t="s">
        <v>100</v>
      </c>
      <c r="CP9" s="110" t="s">
        <v>100</v>
      </c>
      <c r="CQ9" s="110" t="s">
        <v>100</v>
      </c>
      <c r="CR9" s="110"/>
      <c r="CS9" s="110" t="s">
        <v>100</v>
      </c>
      <c r="CT9" s="110" t="s">
        <v>100</v>
      </c>
      <c r="CU9" s="110" t="s">
        <v>100</v>
      </c>
      <c r="CV9" s="110"/>
      <c r="CW9" s="110" t="s">
        <v>100</v>
      </c>
      <c r="CX9" s="90" t="s">
        <v>76</v>
      </c>
      <c r="CY9" s="29" t="s">
        <v>22</v>
      </c>
      <c r="CZ9" s="92"/>
      <c r="DA9" s="23">
        <f t="shared" si="7"/>
        <v>9</v>
      </c>
      <c r="DB9" s="72" t="s">
        <v>147</v>
      </c>
      <c r="DC9" s="72" t="s">
        <v>147</v>
      </c>
      <c r="DD9" s="110"/>
      <c r="DE9" s="110"/>
      <c r="DF9" s="110" t="s">
        <v>100</v>
      </c>
      <c r="DG9" s="110" t="s">
        <v>100</v>
      </c>
      <c r="DH9" s="110" t="s">
        <v>100</v>
      </c>
      <c r="DI9" s="110"/>
      <c r="DJ9" s="110" t="s">
        <v>100</v>
      </c>
      <c r="DK9" s="110"/>
      <c r="DL9" s="110" t="s">
        <v>100</v>
      </c>
      <c r="DM9" s="110"/>
      <c r="DN9" s="110"/>
      <c r="DO9" s="110" t="s">
        <v>100</v>
      </c>
      <c r="DP9" s="110" t="s">
        <v>100</v>
      </c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90" t="s">
        <v>81</v>
      </c>
      <c r="ET9" s="29" t="s">
        <v>22</v>
      </c>
      <c r="EU9" s="92"/>
      <c r="EV9" s="23">
        <f t="shared" si="8"/>
        <v>33</v>
      </c>
      <c r="EW9" s="72" t="s">
        <v>147</v>
      </c>
      <c r="EX9" s="72" t="s">
        <v>147</v>
      </c>
      <c r="EY9" s="110" t="s">
        <v>100</v>
      </c>
      <c r="EZ9" s="110"/>
      <c r="FA9" s="110" t="s">
        <v>100</v>
      </c>
      <c r="FB9" s="110" t="s">
        <v>100</v>
      </c>
      <c r="FC9" s="110" t="s">
        <v>100</v>
      </c>
      <c r="FD9" s="110" t="s">
        <v>100</v>
      </c>
      <c r="FE9" s="110" t="s">
        <v>100</v>
      </c>
      <c r="FF9" s="110" t="s">
        <v>100</v>
      </c>
      <c r="FG9" s="110" t="s">
        <v>100</v>
      </c>
      <c r="FH9" s="110" t="s">
        <v>100</v>
      </c>
      <c r="FI9" s="110" t="s">
        <v>100</v>
      </c>
      <c r="FJ9" s="110" t="s">
        <v>100</v>
      </c>
      <c r="FK9" s="110" t="s">
        <v>100</v>
      </c>
      <c r="FL9" s="110" t="s">
        <v>100</v>
      </c>
      <c r="FM9" s="110"/>
      <c r="FN9" s="110" t="s">
        <v>100</v>
      </c>
      <c r="FO9" s="110"/>
      <c r="FP9" s="110" t="s">
        <v>100</v>
      </c>
      <c r="FQ9" s="110" t="s">
        <v>100</v>
      </c>
      <c r="FR9" s="110"/>
      <c r="FS9" s="110" t="s">
        <v>100</v>
      </c>
      <c r="FT9" s="110" t="s">
        <v>100</v>
      </c>
      <c r="FU9" s="110"/>
      <c r="FV9" s="110" t="s">
        <v>100</v>
      </c>
      <c r="FW9" s="110" t="s">
        <v>100</v>
      </c>
      <c r="FX9" s="110"/>
      <c r="FY9" s="110" t="s">
        <v>100</v>
      </c>
      <c r="FZ9" s="110" t="s">
        <v>100</v>
      </c>
      <c r="GA9" s="110" t="s">
        <v>100</v>
      </c>
      <c r="GB9" s="110"/>
      <c r="GC9" s="110" t="s">
        <v>100</v>
      </c>
      <c r="GD9" s="110" t="s">
        <v>100</v>
      </c>
      <c r="GE9" s="110" t="s">
        <v>100</v>
      </c>
      <c r="GF9" s="110" t="s">
        <v>100</v>
      </c>
      <c r="GG9" s="110" t="s">
        <v>100</v>
      </c>
      <c r="GH9" s="110"/>
      <c r="GI9" s="110"/>
      <c r="GJ9" s="110" t="s">
        <v>100</v>
      </c>
      <c r="GK9" s="110" t="s">
        <v>100</v>
      </c>
      <c r="GL9" s="110"/>
      <c r="GM9" s="109" t="s">
        <v>100</v>
      </c>
      <c r="GN9" s="90" t="s">
        <v>91</v>
      </c>
      <c r="GO9" s="29" t="s">
        <v>22</v>
      </c>
      <c r="GP9" s="92"/>
      <c r="GQ9" s="23">
        <f t="shared" si="9"/>
        <v>12</v>
      </c>
      <c r="GR9" s="18"/>
      <c r="GS9" s="18"/>
      <c r="GT9" s="34" t="s">
        <v>100</v>
      </c>
      <c r="GU9" s="34"/>
      <c r="GV9" s="34"/>
      <c r="GW9" s="34" t="s">
        <v>100</v>
      </c>
      <c r="GX9" s="34" t="s">
        <v>100</v>
      </c>
      <c r="GY9" s="34" t="s">
        <v>100</v>
      </c>
      <c r="GZ9" s="34" t="s">
        <v>100</v>
      </c>
      <c r="HA9" s="34" t="s">
        <v>100</v>
      </c>
      <c r="HB9" s="34"/>
      <c r="HC9" s="34"/>
      <c r="HD9" s="34" t="s">
        <v>100</v>
      </c>
      <c r="HE9" s="34" t="s">
        <v>100</v>
      </c>
      <c r="HF9" s="34"/>
      <c r="HG9" s="34"/>
      <c r="HH9" s="34"/>
      <c r="HI9" s="34"/>
      <c r="HJ9" s="34"/>
      <c r="HK9" s="34"/>
      <c r="HL9" s="34"/>
      <c r="HM9" s="34" t="s">
        <v>100</v>
      </c>
      <c r="HN9" s="34" t="s">
        <v>100</v>
      </c>
      <c r="HO9" s="34"/>
      <c r="HP9" s="34"/>
      <c r="HQ9" s="34"/>
      <c r="HR9" s="34"/>
      <c r="HS9" s="34"/>
      <c r="HT9" s="34" t="s">
        <v>100</v>
      </c>
      <c r="HU9" s="34" t="s">
        <v>100</v>
      </c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19"/>
    </row>
    <row r="10" spans="1:242" ht="18" customHeight="1">
      <c r="A10" s="21" t="s">
        <v>14</v>
      </c>
      <c r="B10" s="199">
        <f>F10/D10</f>
        <v>0.5</v>
      </c>
      <c r="C10" s="200"/>
      <c r="D10" s="201">
        <f>CY20+ET20+GO20</f>
        <v>18</v>
      </c>
      <c r="E10" s="202"/>
      <c r="F10" s="196">
        <f>ER21+GM21+IH21</f>
        <v>9</v>
      </c>
      <c r="G10" s="198"/>
      <c r="H10" s="90" t="s">
        <v>70</v>
      </c>
      <c r="I10" s="29" t="s">
        <v>22</v>
      </c>
      <c r="J10" s="91">
        <v>3</v>
      </c>
      <c r="K10" s="23">
        <f t="shared" si="6"/>
        <v>35</v>
      </c>
      <c r="L10" s="72" t="s">
        <v>147</v>
      </c>
      <c r="M10" s="72" t="s">
        <v>147</v>
      </c>
      <c r="N10" s="110" t="s">
        <v>100</v>
      </c>
      <c r="O10" s="110"/>
      <c r="P10" s="110" t="s">
        <v>100</v>
      </c>
      <c r="Q10" s="110" t="s">
        <v>100</v>
      </c>
      <c r="R10" s="110" t="s">
        <v>100</v>
      </c>
      <c r="S10" s="110" t="s">
        <v>100</v>
      </c>
      <c r="T10" s="110" t="s">
        <v>100</v>
      </c>
      <c r="U10" s="110" t="s">
        <v>100</v>
      </c>
      <c r="V10" s="110" t="s">
        <v>100</v>
      </c>
      <c r="W10" s="110" t="s">
        <v>100</v>
      </c>
      <c r="X10" s="110"/>
      <c r="Y10" s="110" t="s">
        <v>100</v>
      </c>
      <c r="Z10" s="110" t="s">
        <v>100</v>
      </c>
      <c r="AA10" s="110" t="s">
        <v>100</v>
      </c>
      <c r="AB10" s="110" t="s">
        <v>100</v>
      </c>
      <c r="AC10" s="72" t="s">
        <v>100</v>
      </c>
      <c r="AD10" s="72" t="s">
        <v>100</v>
      </c>
      <c r="AE10" s="72"/>
      <c r="AF10" s="110" t="s">
        <v>100</v>
      </c>
      <c r="AG10" s="110" t="s">
        <v>100</v>
      </c>
      <c r="AH10" s="110" t="s">
        <v>100</v>
      </c>
      <c r="AI10" s="110" t="s">
        <v>100</v>
      </c>
      <c r="AJ10" s="110" t="s">
        <v>100</v>
      </c>
      <c r="AK10" s="110" t="s">
        <v>100</v>
      </c>
      <c r="AL10" s="110" t="s">
        <v>100</v>
      </c>
      <c r="AM10" s="110" t="s">
        <v>100</v>
      </c>
      <c r="AN10" s="110" t="s">
        <v>100</v>
      </c>
      <c r="AO10" s="110" t="s">
        <v>100</v>
      </c>
      <c r="AP10" s="110" t="s">
        <v>100</v>
      </c>
      <c r="AQ10" s="110"/>
      <c r="AR10" s="110"/>
      <c r="AS10" s="110" t="s">
        <v>100</v>
      </c>
      <c r="AT10" s="110" t="s">
        <v>100</v>
      </c>
      <c r="AU10" s="110"/>
      <c r="AV10" s="110" t="s">
        <v>100</v>
      </c>
      <c r="AW10" s="110"/>
      <c r="AX10" s="110" t="s">
        <v>100</v>
      </c>
      <c r="AY10" s="110" t="s">
        <v>100</v>
      </c>
      <c r="AZ10" s="110"/>
      <c r="BA10" s="110" t="s">
        <v>100</v>
      </c>
      <c r="BB10" s="110" t="s">
        <v>100</v>
      </c>
      <c r="BC10" s="90" t="s">
        <v>204</v>
      </c>
      <c r="BD10" s="29" t="s">
        <v>223</v>
      </c>
      <c r="BE10" s="133"/>
      <c r="BF10" s="23">
        <f>COUNTIF(BG10:CW10,"●")</f>
        <v>24</v>
      </c>
      <c r="BG10" s="72"/>
      <c r="BH10" s="18" t="s">
        <v>100</v>
      </c>
      <c r="BI10" s="18" t="s">
        <v>100</v>
      </c>
      <c r="BJ10" s="18"/>
      <c r="BK10" s="18"/>
      <c r="BL10" s="18" t="s">
        <v>100</v>
      </c>
      <c r="BM10" s="18" t="s">
        <v>100</v>
      </c>
      <c r="BN10" s="18" t="s">
        <v>100</v>
      </c>
      <c r="BO10" s="18"/>
      <c r="BP10" s="18" t="s">
        <v>100</v>
      </c>
      <c r="BQ10" s="18" t="s">
        <v>100</v>
      </c>
      <c r="BR10" s="18"/>
      <c r="BS10" s="18" t="s">
        <v>100</v>
      </c>
      <c r="BT10" s="18"/>
      <c r="BU10" s="18" t="s">
        <v>100</v>
      </c>
      <c r="BV10" s="18"/>
      <c r="BW10" s="18" t="s">
        <v>100</v>
      </c>
      <c r="BX10" s="18"/>
      <c r="BY10" s="18" t="s">
        <v>100</v>
      </c>
      <c r="BZ10" s="18"/>
      <c r="CA10" s="18" t="s">
        <v>100</v>
      </c>
      <c r="CB10" s="18"/>
      <c r="CC10" s="18"/>
      <c r="CD10" s="18"/>
      <c r="CE10" s="18"/>
      <c r="CF10" s="18"/>
      <c r="CG10" s="18"/>
      <c r="CH10" s="18"/>
      <c r="CI10" s="34" t="s">
        <v>100</v>
      </c>
      <c r="CJ10" s="34" t="s">
        <v>100</v>
      </c>
      <c r="CK10" s="34" t="s">
        <v>100</v>
      </c>
      <c r="CL10" s="34" t="s">
        <v>100</v>
      </c>
      <c r="CM10" s="34" t="s">
        <v>100</v>
      </c>
      <c r="CN10" s="34"/>
      <c r="CO10" s="110" t="s">
        <v>100</v>
      </c>
      <c r="CP10" s="110" t="s">
        <v>100</v>
      </c>
      <c r="CQ10" s="110" t="s">
        <v>100</v>
      </c>
      <c r="CR10" s="110"/>
      <c r="CS10" s="110" t="s">
        <v>100</v>
      </c>
      <c r="CT10" s="110" t="s">
        <v>100</v>
      </c>
      <c r="CU10" s="110"/>
      <c r="CV10" s="110" t="s">
        <v>100</v>
      </c>
      <c r="CW10" s="110" t="s">
        <v>100</v>
      </c>
      <c r="CX10" s="90" t="s">
        <v>77</v>
      </c>
      <c r="CY10" s="29" t="s">
        <v>22</v>
      </c>
      <c r="CZ10" s="92"/>
      <c r="DA10" s="23">
        <f t="shared" si="7"/>
        <v>38</v>
      </c>
      <c r="DB10" s="72" t="s">
        <v>147</v>
      </c>
      <c r="DC10" s="72" t="s">
        <v>147</v>
      </c>
      <c r="DD10" s="110" t="s">
        <v>100</v>
      </c>
      <c r="DE10" s="110" t="s">
        <v>100</v>
      </c>
      <c r="DF10" s="110" t="s">
        <v>100</v>
      </c>
      <c r="DG10" s="110" t="s">
        <v>100</v>
      </c>
      <c r="DH10" s="110" t="s">
        <v>100</v>
      </c>
      <c r="DI10" s="110" t="s">
        <v>100</v>
      </c>
      <c r="DJ10" s="110" t="s">
        <v>100</v>
      </c>
      <c r="DK10" s="110" t="s">
        <v>100</v>
      </c>
      <c r="DL10" s="110" t="s">
        <v>100</v>
      </c>
      <c r="DM10" s="110" t="s">
        <v>100</v>
      </c>
      <c r="DN10" s="110" t="s">
        <v>100</v>
      </c>
      <c r="DO10" s="110" t="s">
        <v>100</v>
      </c>
      <c r="DP10" s="110"/>
      <c r="DQ10" s="110" t="s">
        <v>100</v>
      </c>
      <c r="DR10" s="110" t="s">
        <v>100</v>
      </c>
      <c r="DS10" s="110" t="s">
        <v>100</v>
      </c>
      <c r="DT10" s="110"/>
      <c r="DU10" s="110" t="s">
        <v>100</v>
      </c>
      <c r="DV10" s="110"/>
      <c r="DW10" s="110" t="s">
        <v>100</v>
      </c>
      <c r="DX10" s="110"/>
      <c r="DY10" s="110" t="s">
        <v>100</v>
      </c>
      <c r="DZ10" s="110" t="s">
        <v>100</v>
      </c>
      <c r="EA10" s="110" t="s">
        <v>100</v>
      </c>
      <c r="EB10" s="110" t="s">
        <v>100</v>
      </c>
      <c r="EC10" s="110" t="s">
        <v>100</v>
      </c>
      <c r="ED10" s="110" t="s">
        <v>100</v>
      </c>
      <c r="EE10" s="110" t="s">
        <v>100</v>
      </c>
      <c r="EF10" s="110" t="s">
        <v>100</v>
      </c>
      <c r="EG10" s="110" t="s">
        <v>100</v>
      </c>
      <c r="EH10" s="110" t="s">
        <v>100</v>
      </c>
      <c r="EI10" s="110" t="s">
        <v>100</v>
      </c>
      <c r="EJ10" s="110"/>
      <c r="EK10" s="110" t="s">
        <v>100</v>
      </c>
      <c r="EL10" s="110" t="s">
        <v>100</v>
      </c>
      <c r="EM10" s="110" t="s">
        <v>100</v>
      </c>
      <c r="EN10" s="110" t="s">
        <v>100</v>
      </c>
      <c r="EO10" s="110" t="s">
        <v>100</v>
      </c>
      <c r="EP10" s="110" t="s">
        <v>100</v>
      </c>
      <c r="EQ10" s="110" t="s">
        <v>100</v>
      </c>
      <c r="ER10" s="110" t="s">
        <v>100</v>
      </c>
      <c r="ES10" s="90" t="s">
        <v>82</v>
      </c>
      <c r="ET10" s="29" t="s">
        <v>22</v>
      </c>
      <c r="EU10" s="92"/>
      <c r="EV10" s="23">
        <f t="shared" si="8"/>
        <v>34</v>
      </c>
      <c r="EW10" s="72" t="s">
        <v>147</v>
      </c>
      <c r="EX10" s="72" t="s">
        <v>147</v>
      </c>
      <c r="EY10" s="110" t="s">
        <v>100</v>
      </c>
      <c r="EZ10" s="110"/>
      <c r="FA10" s="110" t="s">
        <v>100</v>
      </c>
      <c r="FB10" s="110" t="s">
        <v>100</v>
      </c>
      <c r="FC10" s="110" t="s">
        <v>100</v>
      </c>
      <c r="FD10" s="110" t="s">
        <v>100</v>
      </c>
      <c r="FE10" s="110" t="s">
        <v>100</v>
      </c>
      <c r="FF10" s="110" t="s">
        <v>100</v>
      </c>
      <c r="FG10" s="110" t="s">
        <v>100</v>
      </c>
      <c r="FH10" s="110" t="s">
        <v>100</v>
      </c>
      <c r="FI10" s="110" t="s">
        <v>100</v>
      </c>
      <c r="FJ10" s="110"/>
      <c r="FK10" s="110" t="s">
        <v>100</v>
      </c>
      <c r="FL10" s="110" t="s">
        <v>100</v>
      </c>
      <c r="FM10" s="110" t="s">
        <v>100</v>
      </c>
      <c r="FN10" s="110" t="s">
        <v>100</v>
      </c>
      <c r="FO10" s="110" t="s">
        <v>100</v>
      </c>
      <c r="FP10" s="110" t="s">
        <v>100</v>
      </c>
      <c r="FQ10" s="110" t="s">
        <v>100</v>
      </c>
      <c r="FR10" s="110" t="s">
        <v>100</v>
      </c>
      <c r="FS10" s="110" t="s">
        <v>100</v>
      </c>
      <c r="FT10" s="110"/>
      <c r="FU10" s="110"/>
      <c r="FV10" s="110" t="s">
        <v>100</v>
      </c>
      <c r="FW10" s="110" t="s">
        <v>100</v>
      </c>
      <c r="FX10" s="110"/>
      <c r="FY10" s="110"/>
      <c r="FZ10" s="110" t="s">
        <v>100</v>
      </c>
      <c r="GA10" s="110" t="s">
        <v>100</v>
      </c>
      <c r="GB10" s="110" t="s">
        <v>100</v>
      </c>
      <c r="GC10" s="110" t="s">
        <v>100</v>
      </c>
      <c r="GD10" s="110"/>
      <c r="GE10" s="110" t="s">
        <v>100</v>
      </c>
      <c r="GF10" s="110" t="s">
        <v>100</v>
      </c>
      <c r="GG10" s="110" t="s">
        <v>100</v>
      </c>
      <c r="GH10" s="110"/>
      <c r="GI10" s="110" t="s">
        <v>100</v>
      </c>
      <c r="GJ10" s="110" t="s">
        <v>100</v>
      </c>
      <c r="GK10" s="110"/>
      <c r="GL10" s="110" t="s">
        <v>100</v>
      </c>
      <c r="GM10" s="109" t="s">
        <v>100</v>
      </c>
      <c r="GN10" s="90" t="s">
        <v>88</v>
      </c>
      <c r="GO10" s="29" t="s">
        <v>22</v>
      </c>
      <c r="GP10" s="92">
        <v>24</v>
      </c>
      <c r="GQ10" s="23">
        <f t="shared" si="9"/>
        <v>41</v>
      </c>
      <c r="GR10" s="72" t="s">
        <v>147</v>
      </c>
      <c r="GS10" s="72" t="s">
        <v>147</v>
      </c>
      <c r="GT10" s="110" t="s">
        <v>100</v>
      </c>
      <c r="GU10" s="110"/>
      <c r="GV10" s="110" t="s">
        <v>100</v>
      </c>
      <c r="GW10" s="110" t="s">
        <v>100</v>
      </c>
      <c r="GX10" s="110" t="s">
        <v>100</v>
      </c>
      <c r="GY10" s="110" t="s">
        <v>100</v>
      </c>
      <c r="GZ10" s="110" t="s">
        <v>100</v>
      </c>
      <c r="HA10" s="110" t="s">
        <v>100</v>
      </c>
      <c r="HB10" s="110" t="s">
        <v>100</v>
      </c>
      <c r="HC10" s="110" t="s">
        <v>100</v>
      </c>
      <c r="HD10" s="110" t="s">
        <v>100</v>
      </c>
      <c r="HE10" s="110" t="s">
        <v>100</v>
      </c>
      <c r="HF10" s="110" t="s">
        <v>100</v>
      </c>
      <c r="HG10" s="110" t="s">
        <v>100</v>
      </c>
      <c r="HH10" s="110" t="s">
        <v>100</v>
      </c>
      <c r="HI10" s="110" t="s">
        <v>100</v>
      </c>
      <c r="HJ10" s="110" t="s">
        <v>100</v>
      </c>
      <c r="HK10" s="110" t="s">
        <v>100</v>
      </c>
      <c r="HL10" s="110" t="s">
        <v>100</v>
      </c>
      <c r="HM10" s="110" t="s">
        <v>100</v>
      </c>
      <c r="HN10" s="110" t="s">
        <v>100</v>
      </c>
      <c r="HO10" s="110" t="s">
        <v>100</v>
      </c>
      <c r="HP10" s="110" t="s">
        <v>100</v>
      </c>
      <c r="HQ10" s="110" t="s">
        <v>100</v>
      </c>
      <c r="HR10" s="110" t="s">
        <v>100</v>
      </c>
      <c r="HS10" s="110" t="s">
        <v>100</v>
      </c>
      <c r="HT10" s="110" t="s">
        <v>100</v>
      </c>
      <c r="HU10" s="110" t="s">
        <v>100</v>
      </c>
      <c r="HV10" s="110" t="s">
        <v>100</v>
      </c>
      <c r="HW10" s="110" t="s">
        <v>100</v>
      </c>
      <c r="HX10" s="110" t="s">
        <v>100</v>
      </c>
      <c r="HY10" s="110" t="s">
        <v>100</v>
      </c>
      <c r="HZ10" s="34" t="s">
        <v>100</v>
      </c>
      <c r="IA10" s="34" t="s">
        <v>100</v>
      </c>
      <c r="IB10" s="34" t="s">
        <v>100</v>
      </c>
      <c r="IC10" s="34"/>
      <c r="ID10" s="34" t="s">
        <v>100</v>
      </c>
      <c r="IE10" s="34" t="s">
        <v>100</v>
      </c>
      <c r="IF10" s="34" t="s">
        <v>100</v>
      </c>
      <c r="IG10" s="110" t="s">
        <v>100</v>
      </c>
      <c r="IH10" s="19" t="s">
        <v>100</v>
      </c>
    </row>
    <row r="11" spans="1:242" ht="18" customHeight="1">
      <c r="A11" s="21" t="s">
        <v>148</v>
      </c>
      <c r="B11" s="201"/>
      <c r="C11" s="243"/>
      <c r="D11" s="243"/>
      <c r="E11" s="243"/>
      <c r="F11" s="243"/>
      <c r="G11" s="244"/>
      <c r="H11" s="90" t="s">
        <v>99</v>
      </c>
      <c r="I11" s="29" t="s">
        <v>22</v>
      </c>
      <c r="J11" s="91"/>
      <c r="K11" s="23">
        <f t="shared" si="6"/>
        <v>15</v>
      </c>
      <c r="L11" s="72" t="s">
        <v>147</v>
      </c>
      <c r="M11" s="72" t="s">
        <v>147</v>
      </c>
      <c r="N11" s="110" t="s">
        <v>100</v>
      </c>
      <c r="O11" s="110"/>
      <c r="P11" s="110" t="s">
        <v>100</v>
      </c>
      <c r="Q11" s="110" t="s">
        <v>100</v>
      </c>
      <c r="R11" s="110" t="s">
        <v>100</v>
      </c>
      <c r="S11" s="110"/>
      <c r="T11" s="110"/>
      <c r="U11" s="110" t="s">
        <v>100</v>
      </c>
      <c r="V11" s="110"/>
      <c r="W11" s="110"/>
      <c r="X11" s="110"/>
      <c r="Y11" s="110"/>
      <c r="Z11" s="110" t="s">
        <v>100</v>
      </c>
      <c r="AA11" s="110"/>
      <c r="AB11" s="110" t="s">
        <v>100</v>
      </c>
      <c r="AC11" s="72" t="s">
        <v>100</v>
      </c>
      <c r="AD11" s="72"/>
      <c r="AE11" s="72"/>
      <c r="AF11" s="110" t="s">
        <v>100</v>
      </c>
      <c r="AG11" s="110" t="s">
        <v>100</v>
      </c>
      <c r="AH11" s="110" t="s">
        <v>100</v>
      </c>
      <c r="AI11" s="110"/>
      <c r="AJ11" s="110"/>
      <c r="AK11" s="110" t="s">
        <v>100</v>
      </c>
      <c r="AL11" s="110"/>
      <c r="AM11" s="110"/>
      <c r="AN11" s="110"/>
      <c r="AO11" s="110" t="s">
        <v>100</v>
      </c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90"/>
      <c r="BD11" s="2"/>
      <c r="BE11" s="133"/>
      <c r="BF11" s="23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90" t="s">
        <v>78</v>
      </c>
      <c r="CY11" s="29" t="s">
        <v>22</v>
      </c>
      <c r="CZ11" s="92"/>
      <c r="DA11" s="23">
        <f t="shared" si="7"/>
        <v>41</v>
      </c>
      <c r="DB11" s="72" t="s">
        <v>147</v>
      </c>
      <c r="DC11" s="72" t="s">
        <v>147</v>
      </c>
      <c r="DD11" s="110" t="s">
        <v>100</v>
      </c>
      <c r="DE11" s="110"/>
      <c r="DF11" s="110" t="s">
        <v>100</v>
      </c>
      <c r="DG11" s="110" t="s">
        <v>100</v>
      </c>
      <c r="DH11" s="110" t="s">
        <v>100</v>
      </c>
      <c r="DI11" s="110" t="s">
        <v>100</v>
      </c>
      <c r="DJ11" s="110" t="s">
        <v>100</v>
      </c>
      <c r="DK11" s="110" t="s">
        <v>100</v>
      </c>
      <c r="DL11" s="110" t="s">
        <v>100</v>
      </c>
      <c r="DM11" s="110" t="s">
        <v>100</v>
      </c>
      <c r="DN11" s="110" t="s">
        <v>100</v>
      </c>
      <c r="DO11" s="110" t="s">
        <v>100</v>
      </c>
      <c r="DP11" s="110" t="s">
        <v>100</v>
      </c>
      <c r="DQ11" s="110" t="s">
        <v>100</v>
      </c>
      <c r="DR11" s="110" t="s">
        <v>100</v>
      </c>
      <c r="DS11" s="110" t="s">
        <v>100</v>
      </c>
      <c r="DT11" s="110" t="s">
        <v>100</v>
      </c>
      <c r="DU11" s="110" t="s">
        <v>100</v>
      </c>
      <c r="DV11" s="110" t="s">
        <v>100</v>
      </c>
      <c r="DW11" s="110" t="s">
        <v>100</v>
      </c>
      <c r="DX11" s="110" t="s">
        <v>100</v>
      </c>
      <c r="DY11" s="110" t="s">
        <v>100</v>
      </c>
      <c r="DZ11" s="110" t="s">
        <v>100</v>
      </c>
      <c r="EA11" s="110" t="s">
        <v>100</v>
      </c>
      <c r="EB11" s="110" t="s">
        <v>100</v>
      </c>
      <c r="EC11" s="110" t="s">
        <v>100</v>
      </c>
      <c r="ED11" s="110" t="s">
        <v>100</v>
      </c>
      <c r="EE11" s="110" t="s">
        <v>100</v>
      </c>
      <c r="EF11" s="110" t="s">
        <v>100</v>
      </c>
      <c r="EG11" s="110" t="s">
        <v>100</v>
      </c>
      <c r="EH11" s="110" t="s">
        <v>100</v>
      </c>
      <c r="EI11" s="110" t="s">
        <v>100</v>
      </c>
      <c r="EJ11" s="110" t="s">
        <v>100</v>
      </c>
      <c r="EK11" s="110" t="s">
        <v>100</v>
      </c>
      <c r="EL11" s="110" t="s">
        <v>100</v>
      </c>
      <c r="EM11" s="110"/>
      <c r="EN11" s="110" t="s">
        <v>100</v>
      </c>
      <c r="EO11" s="110" t="s">
        <v>100</v>
      </c>
      <c r="EP11" s="110" t="s">
        <v>100</v>
      </c>
      <c r="EQ11" s="110" t="s">
        <v>100</v>
      </c>
      <c r="ER11" s="110" t="s">
        <v>100</v>
      </c>
      <c r="ES11" s="90" t="s">
        <v>83</v>
      </c>
      <c r="ET11" s="29" t="s">
        <v>22</v>
      </c>
      <c r="EU11" s="92">
        <v>44</v>
      </c>
      <c r="EV11" s="23">
        <f t="shared" si="8"/>
        <v>43</v>
      </c>
      <c r="EW11" s="72" t="s">
        <v>147</v>
      </c>
      <c r="EX11" s="72" t="s">
        <v>147</v>
      </c>
      <c r="EY11" s="110" t="s">
        <v>100</v>
      </c>
      <c r="EZ11" s="110" t="s">
        <v>100</v>
      </c>
      <c r="FA11" s="110" t="s">
        <v>100</v>
      </c>
      <c r="FB11" s="110" t="s">
        <v>100</v>
      </c>
      <c r="FC11" s="110" t="s">
        <v>100</v>
      </c>
      <c r="FD11" s="110" t="s">
        <v>100</v>
      </c>
      <c r="FE11" s="110" t="s">
        <v>100</v>
      </c>
      <c r="FF11" s="110" t="s">
        <v>100</v>
      </c>
      <c r="FG11" s="110" t="s">
        <v>100</v>
      </c>
      <c r="FH11" s="110" t="s">
        <v>100</v>
      </c>
      <c r="FI11" s="110" t="s">
        <v>100</v>
      </c>
      <c r="FJ11" s="110" t="s">
        <v>100</v>
      </c>
      <c r="FK11" s="110" t="s">
        <v>100</v>
      </c>
      <c r="FL11" s="110" t="s">
        <v>100</v>
      </c>
      <c r="FM11" s="110" t="s">
        <v>100</v>
      </c>
      <c r="FN11" s="110" t="s">
        <v>100</v>
      </c>
      <c r="FO11" s="110" t="s">
        <v>100</v>
      </c>
      <c r="FP11" s="110" t="s">
        <v>100</v>
      </c>
      <c r="FQ11" s="110" t="s">
        <v>100</v>
      </c>
      <c r="FR11" s="110" t="s">
        <v>100</v>
      </c>
      <c r="FS11" s="110" t="s">
        <v>100</v>
      </c>
      <c r="FT11" s="110" t="s">
        <v>100</v>
      </c>
      <c r="FU11" s="110" t="s">
        <v>100</v>
      </c>
      <c r="FV11" s="110" t="s">
        <v>100</v>
      </c>
      <c r="FW11" s="110" t="s">
        <v>100</v>
      </c>
      <c r="FX11" s="110" t="s">
        <v>100</v>
      </c>
      <c r="FY11" s="110" t="s">
        <v>100</v>
      </c>
      <c r="FZ11" s="110" t="s">
        <v>100</v>
      </c>
      <c r="GA11" s="110" t="s">
        <v>100</v>
      </c>
      <c r="GB11" s="110" t="s">
        <v>100</v>
      </c>
      <c r="GC11" s="110" t="s">
        <v>100</v>
      </c>
      <c r="GD11" s="110" t="s">
        <v>100</v>
      </c>
      <c r="GE11" s="110" t="s">
        <v>100</v>
      </c>
      <c r="GF11" s="110" t="s">
        <v>100</v>
      </c>
      <c r="GG11" s="110" t="s">
        <v>100</v>
      </c>
      <c r="GH11" s="110" t="s">
        <v>100</v>
      </c>
      <c r="GI11" s="110" t="s">
        <v>100</v>
      </c>
      <c r="GJ11" s="110" t="s">
        <v>100</v>
      </c>
      <c r="GK11" s="110" t="s">
        <v>100</v>
      </c>
      <c r="GL11" s="110" t="s">
        <v>100</v>
      </c>
      <c r="GM11" s="109" t="s">
        <v>100</v>
      </c>
      <c r="GN11" s="90" t="s">
        <v>89</v>
      </c>
      <c r="GO11" s="29" t="s">
        <v>22</v>
      </c>
      <c r="GP11" s="92">
        <v>20</v>
      </c>
      <c r="GQ11" s="23">
        <f t="shared" si="9"/>
        <v>40</v>
      </c>
      <c r="GR11" s="72" t="s">
        <v>147</v>
      </c>
      <c r="GS11" s="72" t="s">
        <v>147</v>
      </c>
      <c r="GT11" s="110" t="s">
        <v>100</v>
      </c>
      <c r="GU11" s="110"/>
      <c r="GV11" s="110"/>
      <c r="GW11" s="110"/>
      <c r="GX11" s="110" t="s">
        <v>100</v>
      </c>
      <c r="GY11" s="110" t="s">
        <v>100</v>
      </c>
      <c r="GZ11" s="110" t="s">
        <v>100</v>
      </c>
      <c r="HA11" s="110" t="s">
        <v>100</v>
      </c>
      <c r="HB11" s="110" t="s">
        <v>100</v>
      </c>
      <c r="HC11" s="110" t="s">
        <v>100</v>
      </c>
      <c r="HD11" s="110" t="s">
        <v>100</v>
      </c>
      <c r="HE11" s="110" t="s">
        <v>100</v>
      </c>
      <c r="HF11" s="110" t="s">
        <v>100</v>
      </c>
      <c r="HG11" s="110" t="s">
        <v>100</v>
      </c>
      <c r="HH11" s="110" t="s">
        <v>100</v>
      </c>
      <c r="HI11" s="110" t="s">
        <v>100</v>
      </c>
      <c r="HJ11" s="110" t="s">
        <v>100</v>
      </c>
      <c r="HK11" s="110" t="s">
        <v>100</v>
      </c>
      <c r="HL11" s="110" t="s">
        <v>100</v>
      </c>
      <c r="HM11" s="110" t="s">
        <v>100</v>
      </c>
      <c r="HN11" s="110" t="s">
        <v>100</v>
      </c>
      <c r="HO11" s="110" t="s">
        <v>100</v>
      </c>
      <c r="HP11" s="110" t="s">
        <v>100</v>
      </c>
      <c r="HQ11" s="110" t="s">
        <v>100</v>
      </c>
      <c r="HR11" s="110" t="s">
        <v>100</v>
      </c>
      <c r="HS11" s="110" t="s">
        <v>100</v>
      </c>
      <c r="HT11" s="110" t="s">
        <v>100</v>
      </c>
      <c r="HU11" s="110" t="s">
        <v>100</v>
      </c>
      <c r="HV11" s="110" t="s">
        <v>100</v>
      </c>
      <c r="HW11" s="110" t="s">
        <v>100</v>
      </c>
      <c r="HX11" s="110" t="s">
        <v>100</v>
      </c>
      <c r="HY11" s="110" t="s">
        <v>100</v>
      </c>
      <c r="HZ11" s="34" t="s">
        <v>100</v>
      </c>
      <c r="IA11" s="34" t="s">
        <v>100</v>
      </c>
      <c r="IB11" s="34" t="s">
        <v>100</v>
      </c>
      <c r="IC11" s="34" t="s">
        <v>100</v>
      </c>
      <c r="ID11" s="34" t="s">
        <v>100</v>
      </c>
      <c r="IE11" s="34" t="s">
        <v>100</v>
      </c>
      <c r="IF11" s="34" t="s">
        <v>100</v>
      </c>
      <c r="IG11" s="110" t="s">
        <v>100</v>
      </c>
      <c r="IH11" s="19" t="s">
        <v>100</v>
      </c>
    </row>
    <row r="12" spans="1:242" ht="18" customHeight="1" thickBot="1">
      <c r="A12" s="22" t="s">
        <v>191</v>
      </c>
      <c r="B12" s="255"/>
      <c r="C12" s="256"/>
      <c r="D12" s="256"/>
      <c r="E12" s="256"/>
      <c r="F12" s="256"/>
      <c r="G12" s="257"/>
      <c r="H12" s="90" t="s">
        <v>193</v>
      </c>
      <c r="I12" s="29" t="s">
        <v>6</v>
      </c>
      <c r="J12" s="91"/>
      <c r="K12" s="23">
        <f t="shared" si="6"/>
        <v>18</v>
      </c>
      <c r="L12" s="18"/>
      <c r="M12" s="18"/>
      <c r="N12" s="34"/>
      <c r="O12" s="34"/>
      <c r="P12" s="110" t="s">
        <v>100</v>
      </c>
      <c r="Q12" s="110" t="s">
        <v>100</v>
      </c>
      <c r="R12" s="110" t="s">
        <v>100</v>
      </c>
      <c r="S12" s="110" t="s">
        <v>100</v>
      </c>
      <c r="T12" s="110"/>
      <c r="U12" s="110" t="s">
        <v>100</v>
      </c>
      <c r="V12" s="110" t="s">
        <v>100</v>
      </c>
      <c r="W12" s="110"/>
      <c r="X12" s="110" t="s">
        <v>100</v>
      </c>
      <c r="Y12" s="110"/>
      <c r="Z12" s="110" t="s">
        <v>100</v>
      </c>
      <c r="AA12" s="110" t="s">
        <v>100</v>
      </c>
      <c r="AB12" s="110"/>
      <c r="AC12" s="72"/>
      <c r="AD12" s="72" t="s">
        <v>100</v>
      </c>
      <c r="AE12" s="72"/>
      <c r="AF12" s="110"/>
      <c r="AG12" s="110"/>
      <c r="AH12" s="110"/>
      <c r="AI12" s="110" t="s">
        <v>100</v>
      </c>
      <c r="AJ12" s="110"/>
      <c r="AK12" s="110" t="s">
        <v>100</v>
      </c>
      <c r="AL12" s="110"/>
      <c r="AM12" s="110"/>
      <c r="AN12" s="110" t="s">
        <v>100</v>
      </c>
      <c r="AO12" s="110" t="s">
        <v>100</v>
      </c>
      <c r="AP12" s="110" t="s">
        <v>100</v>
      </c>
      <c r="AQ12" s="110"/>
      <c r="AR12" s="110" t="s">
        <v>100</v>
      </c>
      <c r="AS12" s="110" t="s">
        <v>100</v>
      </c>
      <c r="AT12" s="110"/>
      <c r="AU12" s="110"/>
      <c r="AV12" s="110"/>
      <c r="AW12" s="110"/>
      <c r="AX12" s="110"/>
      <c r="AY12" s="110"/>
      <c r="AZ12" s="110"/>
      <c r="BA12" s="110"/>
      <c r="BB12" s="110" t="s">
        <v>100</v>
      </c>
      <c r="BC12" s="90"/>
      <c r="BD12" s="2"/>
      <c r="BE12" s="133"/>
      <c r="BF12" s="23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90" t="s">
        <v>230</v>
      </c>
      <c r="CY12" s="29" t="s">
        <v>22</v>
      </c>
      <c r="CZ12" s="92"/>
      <c r="DA12" s="23">
        <f t="shared" si="7"/>
        <v>6</v>
      </c>
      <c r="DB12" s="72"/>
      <c r="DC12" s="72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 t="s">
        <v>100</v>
      </c>
      <c r="EG12" s="110" t="s">
        <v>100</v>
      </c>
      <c r="EH12" s="110" t="s">
        <v>100</v>
      </c>
      <c r="EI12" s="110" t="s">
        <v>100</v>
      </c>
      <c r="EJ12" s="110" t="s">
        <v>100</v>
      </c>
      <c r="EK12" s="110"/>
      <c r="EL12" s="110"/>
      <c r="EM12" s="110"/>
      <c r="EN12" s="110"/>
      <c r="EO12" s="110"/>
      <c r="EP12" s="110"/>
      <c r="EQ12" s="110" t="s">
        <v>100</v>
      </c>
      <c r="ER12" s="110"/>
      <c r="ES12" s="90" t="s">
        <v>84</v>
      </c>
      <c r="ET12" s="29" t="s">
        <v>22</v>
      </c>
      <c r="EU12" s="92"/>
      <c r="EV12" s="23">
        <f t="shared" si="8"/>
        <v>38</v>
      </c>
      <c r="EW12" s="72" t="s">
        <v>147</v>
      </c>
      <c r="EX12" s="72" t="s">
        <v>147</v>
      </c>
      <c r="EY12" s="110" t="s">
        <v>100</v>
      </c>
      <c r="EZ12" s="110" t="s">
        <v>100</v>
      </c>
      <c r="FA12" s="110" t="s">
        <v>100</v>
      </c>
      <c r="FB12" s="110" t="s">
        <v>100</v>
      </c>
      <c r="FC12" s="110" t="s">
        <v>100</v>
      </c>
      <c r="FD12" s="110" t="s">
        <v>100</v>
      </c>
      <c r="FE12" s="110" t="s">
        <v>100</v>
      </c>
      <c r="FF12" s="110" t="s">
        <v>100</v>
      </c>
      <c r="FG12" s="110" t="s">
        <v>100</v>
      </c>
      <c r="FH12" s="110" t="s">
        <v>100</v>
      </c>
      <c r="FI12" s="110" t="s">
        <v>100</v>
      </c>
      <c r="FJ12" s="110" t="s">
        <v>100</v>
      </c>
      <c r="FK12" s="110" t="s">
        <v>100</v>
      </c>
      <c r="FL12" s="110" t="s">
        <v>100</v>
      </c>
      <c r="FM12" s="110" t="s">
        <v>100</v>
      </c>
      <c r="FN12" s="110" t="s">
        <v>100</v>
      </c>
      <c r="FO12" s="110" t="s">
        <v>100</v>
      </c>
      <c r="FP12" s="110" t="s">
        <v>100</v>
      </c>
      <c r="FQ12" s="110"/>
      <c r="FR12" s="110" t="s">
        <v>100</v>
      </c>
      <c r="FS12" s="110" t="s">
        <v>100</v>
      </c>
      <c r="FT12" s="110"/>
      <c r="FU12" s="110" t="s">
        <v>100</v>
      </c>
      <c r="FV12" s="110" t="s">
        <v>100</v>
      </c>
      <c r="FW12" s="110" t="s">
        <v>100</v>
      </c>
      <c r="FX12" s="110" t="s">
        <v>100</v>
      </c>
      <c r="FY12" s="110" t="s">
        <v>100</v>
      </c>
      <c r="FZ12" s="110" t="s">
        <v>100</v>
      </c>
      <c r="GA12" s="110" t="s">
        <v>100</v>
      </c>
      <c r="GB12" s="110" t="s">
        <v>100</v>
      </c>
      <c r="GC12" s="110"/>
      <c r="GD12" s="110" t="s">
        <v>100</v>
      </c>
      <c r="GE12" s="110" t="s">
        <v>100</v>
      </c>
      <c r="GF12" s="110" t="s">
        <v>100</v>
      </c>
      <c r="GG12" s="110" t="s">
        <v>100</v>
      </c>
      <c r="GH12" s="110"/>
      <c r="GI12" s="110" t="s">
        <v>100</v>
      </c>
      <c r="GJ12" s="110" t="s">
        <v>100</v>
      </c>
      <c r="GK12" s="110"/>
      <c r="GL12" s="110" t="s">
        <v>100</v>
      </c>
      <c r="GM12" s="109" t="s">
        <v>100</v>
      </c>
      <c r="GN12" s="90" t="s">
        <v>90</v>
      </c>
      <c r="GO12" s="29" t="s">
        <v>22</v>
      </c>
      <c r="GP12" s="92"/>
      <c r="GQ12" s="23">
        <f t="shared" si="9"/>
        <v>12</v>
      </c>
      <c r="GR12" s="72" t="s">
        <v>147</v>
      </c>
      <c r="GS12" s="18"/>
      <c r="GT12" s="34" t="s">
        <v>100</v>
      </c>
      <c r="GU12" s="34"/>
      <c r="GV12" s="34"/>
      <c r="GW12" s="34"/>
      <c r="GX12" s="34"/>
      <c r="GY12" s="34" t="s">
        <v>100</v>
      </c>
      <c r="GZ12" s="34"/>
      <c r="HA12" s="34" t="s">
        <v>100</v>
      </c>
      <c r="HB12" s="34" t="s">
        <v>100</v>
      </c>
      <c r="HC12" s="34"/>
      <c r="HD12" s="34" t="s">
        <v>100</v>
      </c>
      <c r="HE12" s="34"/>
      <c r="HF12" s="34"/>
      <c r="HG12" s="34"/>
      <c r="HH12" s="34"/>
      <c r="HI12" s="34"/>
      <c r="HJ12" s="34" t="s">
        <v>100</v>
      </c>
      <c r="HK12" s="34"/>
      <c r="HL12" s="34"/>
      <c r="HM12" s="34"/>
      <c r="HN12" s="34" t="s">
        <v>100</v>
      </c>
      <c r="HO12" s="34"/>
      <c r="HP12" s="34"/>
      <c r="HQ12" s="34"/>
      <c r="HR12" s="34"/>
      <c r="HS12" s="34"/>
      <c r="HT12" s="34" t="s">
        <v>100</v>
      </c>
      <c r="HU12" s="34" t="s">
        <v>100</v>
      </c>
      <c r="HV12" s="34"/>
      <c r="HW12" s="34"/>
      <c r="HX12" s="34"/>
      <c r="HY12" s="34" t="s">
        <v>100</v>
      </c>
      <c r="HZ12" s="34"/>
      <c r="IA12" s="34" t="s">
        <v>100</v>
      </c>
      <c r="IB12" s="34"/>
      <c r="IC12" s="34"/>
      <c r="ID12" s="34"/>
      <c r="IE12" s="34"/>
      <c r="IF12" s="34"/>
      <c r="IG12" s="34"/>
      <c r="IH12" s="19"/>
    </row>
    <row r="13" spans="1:242" ht="18" customHeight="1" thickTop="1">
      <c r="A13" s="192" t="s">
        <v>12</v>
      </c>
      <c r="B13" s="229">
        <f>(B8+B9+B10)/3</f>
        <v>0.5362903225806451</v>
      </c>
      <c r="C13" s="230"/>
      <c r="D13" s="233">
        <f>SUM(D8:E10)</f>
        <v>65</v>
      </c>
      <c r="E13" s="234"/>
      <c r="F13" s="237">
        <f>SUM(F8:G10)+B11+B12</f>
        <v>34</v>
      </c>
      <c r="G13" s="238"/>
      <c r="H13" s="93"/>
      <c r="I13" s="2"/>
      <c r="J13" s="91"/>
      <c r="K13" s="23">
        <f>1학년_출석!C13</f>
        <v>0</v>
      </c>
      <c r="L13" s="18"/>
      <c r="M13" s="18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94"/>
      <c r="BD13" s="2"/>
      <c r="BE13" s="133"/>
      <c r="BF13" s="23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94"/>
      <c r="CY13" s="2"/>
      <c r="CZ13" s="92"/>
      <c r="DA13" s="23"/>
      <c r="DB13" s="18"/>
      <c r="DC13" s="18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90" t="s">
        <v>85</v>
      </c>
      <c r="ET13" s="29" t="s">
        <v>22</v>
      </c>
      <c r="EU13" s="92"/>
      <c r="EV13" s="23">
        <f t="shared" si="8"/>
        <v>0</v>
      </c>
      <c r="EW13" s="18"/>
      <c r="EX13" s="18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19"/>
      <c r="GN13" s="90" t="s">
        <v>202</v>
      </c>
      <c r="GO13" s="29" t="s">
        <v>22</v>
      </c>
      <c r="GP13" s="92"/>
      <c r="GQ13" s="23">
        <f t="shared" si="9"/>
        <v>5</v>
      </c>
      <c r="GR13" s="72" t="s">
        <v>147</v>
      </c>
      <c r="GS13" s="18"/>
      <c r="GT13" s="34"/>
      <c r="GU13" s="34"/>
      <c r="GV13" s="34"/>
      <c r="GW13" s="34" t="s">
        <v>100</v>
      </c>
      <c r="GX13" s="34"/>
      <c r="GY13" s="34" t="s">
        <v>100</v>
      </c>
      <c r="GZ13" s="34"/>
      <c r="HA13" s="34" t="s">
        <v>100</v>
      </c>
      <c r="HB13" s="34"/>
      <c r="HC13" s="34"/>
      <c r="HD13" s="34"/>
      <c r="HE13" s="34" t="s">
        <v>100</v>
      </c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19"/>
    </row>
    <row r="14" spans="1:242" ht="18" customHeight="1" thickBot="1">
      <c r="A14" s="193"/>
      <c r="B14" s="231"/>
      <c r="C14" s="232"/>
      <c r="D14" s="235"/>
      <c r="E14" s="236"/>
      <c r="F14" s="239"/>
      <c r="G14" s="240"/>
      <c r="H14" s="94"/>
      <c r="I14" s="2"/>
      <c r="J14" s="91"/>
      <c r="K14" s="23"/>
      <c r="L14" s="18"/>
      <c r="M14" s="18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93"/>
      <c r="BD14" s="2"/>
      <c r="BE14" s="133"/>
      <c r="BF14" s="23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94"/>
      <c r="CY14" s="2"/>
      <c r="CZ14" s="92"/>
      <c r="DA14" s="23"/>
      <c r="DB14" s="18"/>
      <c r="DC14" s="18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90" t="s">
        <v>150</v>
      </c>
      <c r="ET14" s="29" t="s">
        <v>22</v>
      </c>
      <c r="EU14" s="92"/>
      <c r="EV14" s="23">
        <f t="shared" si="8"/>
        <v>3</v>
      </c>
      <c r="EW14" s="18"/>
      <c r="EX14" s="72" t="s">
        <v>147</v>
      </c>
      <c r="EY14" s="110"/>
      <c r="EZ14" s="110"/>
      <c r="FA14" s="110"/>
      <c r="FB14" s="110"/>
      <c r="FC14" s="110"/>
      <c r="FD14" s="110"/>
      <c r="FE14" s="110" t="s">
        <v>100</v>
      </c>
      <c r="FF14" s="110" t="s">
        <v>100</v>
      </c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09"/>
      <c r="GN14" s="90" t="s">
        <v>192</v>
      </c>
      <c r="GO14" s="29" t="s">
        <v>22</v>
      </c>
      <c r="GP14" s="92"/>
      <c r="GQ14" s="23">
        <f t="shared" si="9"/>
        <v>5</v>
      </c>
      <c r="GR14" s="72"/>
      <c r="GS14" s="18"/>
      <c r="GT14" s="34"/>
      <c r="GU14" s="34"/>
      <c r="GV14" s="34"/>
      <c r="GW14" s="34" t="s">
        <v>100</v>
      </c>
      <c r="GX14" s="34"/>
      <c r="GY14" s="34" t="s">
        <v>100</v>
      </c>
      <c r="GZ14" s="34"/>
      <c r="HA14" s="34" t="s">
        <v>100</v>
      </c>
      <c r="HB14" s="34"/>
      <c r="HC14" s="34" t="s">
        <v>100</v>
      </c>
      <c r="HD14" s="34" t="s">
        <v>100</v>
      </c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19"/>
    </row>
    <row r="15" spans="1:242" ht="18" customHeight="1">
      <c r="A15" s="247" t="s">
        <v>45</v>
      </c>
      <c r="B15" s="248"/>
      <c r="C15" s="248"/>
      <c r="D15" s="248"/>
      <c r="E15" s="248"/>
      <c r="F15" s="248"/>
      <c r="G15" s="249"/>
      <c r="H15" s="94"/>
      <c r="I15" s="2"/>
      <c r="J15" s="91"/>
      <c r="K15" s="23"/>
      <c r="L15" s="18"/>
      <c r="M15" s="18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93"/>
      <c r="BD15" s="2"/>
      <c r="BE15" s="133"/>
      <c r="BF15" s="23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168"/>
      <c r="CY15" s="2"/>
      <c r="CZ15" s="92"/>
      <c r="DA15" s="23"/>
      <c r="DB15" s="18"/>
      <c r="DC15" s="18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90" t="s">
        <v>201</v>
      </c>
      <c r="ET15" s="29" t="s">
        <v>22</v>
      </c>
      <c r="EU15" s="92"/>
      <c r="EV15" s="23">
        <f t="shared" si="8"/>
        <v>3</v>
      </c>
      <c r="EW15" s="18"/>
      <c r="EX15" s="18"/>
      <c r="EY15" s="34"/>
      <c r="EZ15" s="34"/>
      <c r="FA15" s="34"/>
      <c r="FB15" s="34" t="s">
        <v>100</v>
      </c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 t="s">
        <v>100</v>
      </c>
      <c r="GC15" s="34" t="s">
        <v>100</v>
      </c>
      <c r="GD15" s="34"/>
      <c r="GE15" s="110"/>
      <c r="GF15" s="110"/>
      <c r="GG15" s="110"/>
      <c r="GH15" s="110"/>
      <c r="GI15" s="110"/>
      <c r="GJ15" s="110"/>
      <c r="GK15" s="110"/>
      <c r="GL15" s="110"/>
      <c r="GM15" s="109"/>
      <c r="GN15" s="90" t="s">
        <v>209</v>
      </c>
      <c r="GO15" s="29" t="s">
        <v>22</v>
      </c>
      <c r="GP15" s="92"/>
      <c r="GQ15" s="23">
        <f t="shared" si="9"/>
        <v>6</v>
      </c>
      <c r="GR15" s="72"/>
      <c r="GS15" s="18"/>
      <c r="GT15" s="34"/>
      <c r="GU15" s="34"/>
      <c r="GV15" s="34"/>
      <c r="GW15" s="34"/>
      <c r="GX15" s="34"/>
      <c r="GY15" s="34"/>
      <c r="GZ15" s="34"/>
      <c r="HA15" s="34"/>
      <c r="HB15" s="34" t="s">
        <v>100</v>
      </c>
      <c r="HC15" s="34" t="s">
        <v>100</v>
      </c>
      <c r="HD15" s="34" t="s">
        <v>100</v>
      </c>
      <c r="HE15" s="34"/>
      <c r="HF15" s="34"/>
      <c r="HG15" s="34" t="s">
        <v>100</v>
      </c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 t="s">
        <v>100</v>
      </c>
      <c r="HZ15" s="34"/>
      <c r="IA15" s="34" t="s">
        <v>100</v>
      </c>
      <c r="IB15" s="34"/>
      <c r="IC15" s="34"/>
      <c r="ID15" s="34"/>
      <c r="IE15" s="34"/>
      <c r="IF15" s="34"/>
      <c r="IG15" s="34"/>
      <c r="IH15" s="19"/>
    </row>
    <row r="16" spans="1:242" ht="18" customHeight="1">
      <c r="A16" s="250"/>
      <c r="B16" s="251"/>
      <c r="C16" s="251"/>
      <c r="D16" s="251"/>
      <c r="E16" s="251"/>
      <c r="F16" s="251"/>
      <c r="G16" s="252"/>
      <c r="H16" s="117"/>
      <c r="I16" s="118"/>
      <c r="J16" s="119"/>
      <c r="K16" s="120"/>
      <c r="L16" s="121"/>
      <c r="M16" s="121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34"/>
      <c r="BD16" s="118"/>
      <c r="BE16" s="135"/>
      <c r="BF16" s="120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69"/>
      <c r="CY16" s="118"/>
      <c r="CZ16" s="124"/>
      <c r="DA16" s="120"/>
      <c r="DB16" s="121"/>
      <c r="DC16" s="121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90" t="s">
        <v>208</v>
      </c>
      <c r="ET16" s="29" t="s">
        <v>22</v>
      </c>
      <c r="EU16" s="92"/>
      <c r="EV16" s="23">
        <f t="shared" si="8"/>
        <v>29</v>
      </c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10" t="s">
        <v>100</v>
      </c>
      <c r="FH16" s="110" t="s">
        <v>100</v>
      </c>
      <c r="FI16" s="110" t="s">
        <v>100</v>
      </c>
      <c r="FJ16" s="110" t="s">
        <v>100</v>
      </c>
      <c r="FK16" s="110" t="s">
        <v>100</v>
      </c>
      <c r="FL16" s="110" t="s">
        <v>100</v>
      </c>
      <c r="FM16" s="110" t="s">
        <v>100</v>
      </c>
      <c r="FN16" s="110"/>
      <c r="FO16" s="110" t="s">
        <v>100</v>
      </c>
      <c r="FP16" s="110" t="s">
        <v>100</v>
      </c>
      <c r="FQ16" s="110" t="s">
        <v>100</v>
      </c>
      <c r="FR16" s="110" t="s">
        <v>100</v>
      </c>
      <c r="FS16" s="110" t="s">
        <v>100</v>
      </c>
      <c r="FT16" s="110" t="s">
        <v>100</v>
      </c>
      <c r="FU16" s="110" t="s">
        <v>100</v>
      </c>
      <c r="FV16" s="110" t="s">
        <v>100</v>
      </c>
      <c r="FW16" s="110" t="s">
        <v>100</v>
      </c>
      <c r="FX16" s="110" t="s">
        <v>100</v>
      </c>
      <c r="FY16" s="110" t="s">
        <v>100</v>
      </c>
      <c r="FZ16" s="110" t="s">
        <v>100</v>
      </c>
      <c r="GA16" s="110"/>
      <c r="GB16" s="110" t="s">
        <v>100</v>
      </c>
      <c r="GC16" s="110" t="s">
        <v>100</v>
      </c>
      <c r="GD16" s="110" t="s">
        <v>100</v>
      </c>
      <c r="GE16" s="110" t="s">
        <v>100</v>
      </c>
      <c r="GF16" s="110" t="s">
        <v>100</v>
      </c>
      <c r="GG16" s="110" t="s">
        <v>100</v>
      </c>
      <c r="GH16" s="110"/>
      <c r="GI16" s="110" t="s">
        <v>100</v>
      </c>
      <c r="GJ16" s="110" t="s">
        <v>100</v>
      </c>
      <c r="GK16" s="110"/>
      <c r="GL16" s="110" t="s">
        <v>100</v>
      </c>
      <c r="GM16" s="109" t="s">
        <v>100</v>
      </c>
      <c r="GN16" s="128" t="s">
        <v>233</v>
      </c>
      <c r="GO16" s="29" t="s">
        <v>22</v>
      </c>
      <c r="GP16" s="124"/>
      <c r="GQ16" s="23">
        <f t="shared" si="9"/>
        <v>4</v>
      </c>
      <c r="GR16" s="125"/>
      <c r="GS16" s="121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 t="s">
        <v>100</v>
      </c>
      <c r="HZ16" s="34"/>
      <c r="IA16" s="34" t="s">
        <v>100</v>
      </c>
      <c r="IB16" s="34"/>
      <c r="IC16" s="34"/>
      <c r="ID16" s="34"/>
      <c r="IE16" s="34"/>
      <c r="IF16" s="34" t="s">
        <v>100</v>
      </c>
      <c r="IG16" s="34"/>
      <c r="IH16" s="19" t="s">
        <v>100</v>
      </c>
    </row>
    <row r="17" spans="1:242" ht="18" customHeight="1" thickBot="1">
      <c r="A17" s="264" t="s">
        <v>155</v>
      </c>
      <c r="B17" s="265"/>
      <c r="C17" s="80" t="s">
        <v>156</v>
      </c>
      <c r="D17" s="81">
        <v>1</v>
      </c>
      <c r="E17" s="74" t="s">
        <v>157</v>
      </c>
      <c r="F17" s="74" t="s">
        <v>158</v>
      </c>
      <c r="G17" s="78" t="s">
        <v>159</v>
      </c>
      <c r="H17" s="95"/>
      <c r="I17" s="32"/>
      <c r="J17" s="96"/>
      <c r="K17" s="33"/>
      <c r="L17" s="20"/>
      <c r="M17" s="20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36"/>
      <c r="BD17" s="32"/>
      <c r="BE17" s="137"/>
      <c r="BF17" s="33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70"/>
      <c r="CY17" s="32"/>
      <c r="CZ17" s="97"/>
      <c r="DA17" s="33"/>
      <c r="DB17" s="20"/>
      <c r="DC17" s="20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277" t="s">
        <v>217</v>
      </c>
      <c r="ET17" s="278" t="s">
        <v>22</v>
      </c>
      <c r="EU17" s="97"/>
      <c r="EV17" s="33">
        <f t="shared" si="8"/>
        <v>27</v>
      </c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79"/>
      <c r="FH17" s="279"/>
      <c r="FI17" s="279" t="s">
        <v>100</v>
      </c>
      <c r="FJ17" s="279" t="s">
        <v>100</v>
      </c>
      <c r="FK17" s="279" t="s">
        <v>100</v>
      </c>
      <c r="FL17" s="279" t="s">
        <v>100</v>
      </c>
      <c r="FM17" s="279" t="s">
        <v>100</v>
      </c>
      <c r="FN17" s="279" t="s">
        <v>100</v>
      </c>
      <c r="FO17" s="279" t="s">
        <v>100</v>
      </c>
      <c r="FP17" s="279" t="s">
        <v>100</v>
      </c>
      <c r="FQ17" s="279" t="s">
        <v>100</v>
      </c>
      <c r="FR17" s="279" t="s">
        <v>100</v>
      </c>
      <c r="FS17" s="279" t="s">
        <v>100</v>
      </c>
      <c r="FT17" s="279"/>
      <c r="FU17" s="279"/>
      <c r="FV17" s="279" t="s">
        <v>100</v>
      </c>
      <c r="FW17" s="279" t="s">
        <v>100</v>
      </c>
      <c r="FX17" s="279" t="s">
        <v>100</v>
      </c>
      <c r="FY17" s="279" t="s">
        <v>100</v>
      </c>
      <c r="FZ17" s="279" t="s">
        <v>100</v>
      </c>
      <c r="GA17" s="279" t="s">
        <v>100</v>
      </c>
      <c r="GB17" s="279"/>
      <c r="GC17" s="279" t="s">
        <v>100</v>
      </c>
      <c r="GD17" s="279" t="s">
        <v>100</v>
      </c>
      <c r="GE17" s="279" t="s">
        <v>100</v>
      </c>
      <c r="GF17" s="279" t="s">
        <v>100</v>
      </c>
      <c r="GG17" s="279" t="s">
        <v>100</v>
      </c>
      <c r="GH17" s="279"/>
      <c r="GI17" s="279" t="s">
        <v>100</v>
      </c>
      <c r="GJ17" s="279" t="s">
        <v>100</v>
      </c>
      <c r="GK17" s="279" t="s">
        <v>100</v>
      </c>
      <c r="GL17" s="279" t="s">
        <v>100</v>
      </c>
      <c r="GM17" s="280" t="s">
        <v>100</v>
      </c>
      <c r="GN17" s="152" t="s">
        <v>210</v>
      </c>
      <c r="GO17" s="153" t="s">
        <v>22</v>
      </c>
      <c r="GP17" s="154"/>
      <c r="GQ17" s="155">
        <v>1</v>
      </c>
      <c r="GR17" s="156"/>
      <c r="GS17" s="156"/>
      <c r="GT17" s="157"/>
      <c r="GU17" s="157"/>
      <c r="GV17" s="157"/>
      <c r="GW17" s="157"/>
      <c r="GX17" s="157"/>
      <c r="GY17" s="157"/>
      <c r="GZ17" s="157"/>
      <c r="HA17" s="157"/>
      <c r="HB17" s="157"/>
      <c r="HC17" s="158" t="s">
        <v>100</v>
      </c>
      <c r="HD17" s="158" t="s">
        <v>100</v>
      </c>
      <c r="HE17" s="157"/>
      <c r="HF17" s="157"/>
      <c r="HG17" s="157"/>
      <c r="HH17" s="157"/>
      <c r="HI17" s="157"/>
      <c r="HJ17" s="157"/>
      <c r="HK17" s="157"/>
      <c r="HL17" s="157"/>
      <c r="HM17" s="157"/>
      <c r="HN17" s="157"/>
      <c r="HO17" s="157"/>
      <c r="HP17" s="157"/>
      <c r="HQ17" s="157"/>
      <c r="HR17" s="157"/>
      <c r="HS17" s="157"/>
      <c r="HT17" s="157"/>
      <c r="HU17" s="157"/>
      <c r="HV17" s="157"/>
      <c r="HW17" s="157"/>
      <c r="HX17" s="157"/>
      <c r="HY17" s="157" t="s">
        <v>100</v>
      </c>
      <c r="HZ17" s="157"/>
      <c r="IA17" s="159" t="s">
        <v>100</v>
      </c>
      <c r="IB17" s="159"/>
      <c r="IC17" s="159"/>
      <c r="ID17" s="159"/>
      <c r="IE17" s="159"/>
      <c r="IF17" s="159"/>
      <c r="IG17" s="159"/>
      <c r="IH17" s="19"/>
    </row>
    <row r="18" spans="1:256" ht="18" customHeight="1">
      <c r="A18" s="241" t="s">
        <v>211</v>
      </c>
      <c r="B18" s="242"/>
      <c r="C18" s="73" t="s">
        <v>158</v>
      </c>
      <c r="D18" s="74" t="s">
        <v>213</v>
      </c>
      <c r="E18" s="74"/>
      <c r="F18" s="77"/>
      <c r="G18" s="78"/>
      <c r="H18" s="13" t="s">
        <v>4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3" t="s">
        <v>17</v>
      </c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245" t="s">
        <v>19</v>
      </c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  <c r="DN18" s="220"/>
      <c r="DO18" s="220"/>
      <c r="DP18" s="220"/>
      <c r="DQ18" s="220"/>
      <c r="DR18" s="220"/>
      <c r="DS18" s="220"/>
      <c r="DT18" s="220"/>
      <c r="DU18" s="220"/>
      <c r="DV18" s="220"/>
      <c r="DW18" s="220"/>
      <c r="DX18" s="220"/>
      <c r="DY18" s="220"/>
      <c r="DZ18" s="220"/>
      <c r="EA18" s="220"/>
      <c r="EB18" s="220"/>
      <c r="EC18" s="220"/>
      <c r="ED18" s="220"/>
      <c r="EE18" s="220"/>
      <c r="EF18" s="220"/>
      <c r="EG18" s="220"/>
      <c r="EH18" s="220"/>
      <c r="EI18" s="220"/>
      <c r="EJ18" s="220"/>
      <c r="EK18" s="220"/>
      <c r="EL18" s="220"/>
      <c r="EM18" s="220"/>
      <c r="EN18" s="220"/>
      <c r="EO18" s="220"/>
      <c r="EP18" s="220"/>
      <c r="EQ18" s="220"/>
      <c r="ER18" s="221"/>
      <c r="ES18" s="220" t="s">
        <v>18</v>
      </c>
      <c r="ET18" s="220"/>
      <c r="EU18" s="220"/>
      <c r="EV18" s="220"/>
      <c r="EW18" s="220"/>
      <c r="EX18" s="220"/>
      <c r="EY18" s="220"/>
      <c r="EZ18" s="220"/>
      <c r="FA18" s="220"/>
      <c r="FB18" s="220"/>
      <c r="FC18" s="220"/>
      <c r="FD18" s="220"/>
      <c r="FE18" s="220"/>
      <c r="FF18" s="220"/>
      <c r="FG18" s="220"/>
      <c r="FH18" s="220"/>
      <c r="FI18" s="220"/>
      <c r="FJ18" s="220"/>
      <c r="FK18" s="220"/>
      <c r="FL18" s="220"/>
      <c r="FM18" s="220"/>
      <c r="FN18" s="220"/>
      <c r="FO18" s="220"/>
      <c r="FP18" s="220"/>
      <c r="FQ18" s="220"/>
      <c r="FR18" s="220"/>
      <c r="FS18" s="220"/>
      <c r="FT18" s="220"/>
      <c r="FU18" s="220"/>
      <c r="FV18" s="220"/>
      <c r="FW18" s="220"/>
      <c r="FX18" s="220"/>
      <c r="FY18" s="220"/>
      <c r="FZ18" s="220"/>
      <c r="GA18" s="220"/>
      <c r="GB18" s="220"/>
      <c r="GC18" s="220"/>
      <c r="GD18" s="220"/>
      <c r="GE18" s="220"/>
      <c r="GF18" s="220"/>
      <c r="GG18" s="220"/>
      <c r="GH18" s="220"/>
      <c r="GI18" s="220"/>
      <c r="GJ18" s="220"/>
      <c r="GK18" s="220"/>
      <c r="GL18" s="220"/>
      <c r="GM18" s="221"/>
      <c r="GN18" s="13" t="s">
        <v>16</v>
      </c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5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ht="18" customHeight="1">
      <c r="A19" s="241" t="s">
        <v>212</v>
      </c>
      <c r="B19" s="242"/>
      <c r="C19" s="73" t="s">
        <v>158</v>
      </c>
      <c r="D19" s="74" t="s">
        <v>213</v>
      </c>
      <c r="E19" s="77"/>
      <c r="F19" s="77"/>
      <c r="G19" s="78"/>
      <c r="H19" s="16" t="s">
        <v>146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 t="s">
        <v>62</v>
      </c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226" t="s">
        <v>64</v>
      </c>
      <c r="CY19" s="227"/>
      <c r="CZ19" s="227"/>
      <c r="DA19" s="227"/>
      <c r="DB19" s="227"/>
      <c r="DC19" s="227"/>
      <c r="DD19" s="227"/>
      <c r="DE19" s="227"/>
      <c r="DF19" s="227"/>
      <c r="DG19" s="227"/>
      <c r="DH19" s="227"/>
      <c r="DI19" s="227"/>
      <c r="DJ19" s="227"/>
      <c r="DK19" s="227"/>
      <c r="DL19" s="227"/>
      <c r="DM19" s="227"/>
      <c r="DN19" s="227"/>
      <c r="DO19" s="227"/>
      <c r="DP19" s="227"/>
      <c r="DQ19" s="227"/>
      <c r="DR19" s="227"/>
      <c r="DS19" s="227"/>
      <c r="DT19" s="227"/>
      <c r="DU19" s="227"/>
      <c r="DV19" s="227"/>
      <c r="DW19" s="227"/>
      <c r="DX19" s="227"/>
      <c r="DY19" s="227"/>
      <c r="DZ19" s="227"/>
      <c r="EA19" s="227"/>
      <c r="EB19" s="227"/>
      <c r="EC19" s="227"/>
      <c r="ED19" s="227"/>
      <c r="EE19" s="227"/>
      <c r="EF19" s="227"/>
      <c r="EG19" s="227"/>
      <c r="EH19" s="227"/>
      <c r="EI19" s="227"/>
      <c r="EJ19" s="227"/>
      <c r="EK19" s="227"/>
      <c r="EL19" s="227"/>
      <c r="EM19" s="227"/>
      <c r="EN19" s="227"/>
      <c r="EO19" s="227"/>
      <c r="EP19" s="227"/>
      <c r="EQ19" s="227"/>
      <c r="ER19" s="228"/>
      <c r="ES19" s="227" t="s">
        <v>203</v>
      </c>
      <c r="ET19" s="227"/>
      <c r="EU19" s="227"/>
      <c r="EV19" s="227"/>
      <c r="EW19" s="227"/>
      <c r="EX19" s="227"/>
      <c r="EY19" s="227"/>
      <c r="EZ19" s="227"/>
      <c r="FA19" s="227"/>
      <c r="FB19" s="227"/>
      <c r="FC19" s="227"/>
      <c r="FD19" s="227"/>
      <c r="FE19" s="227"/>
      <c r="FF19" s="227"/>
      <c r="FG19" s="227"/>
      <c r="FH19" s="227"/>
      <c r="FI19" s="227"/>
      <c r="FJ19" s="227"/>
      <c r="FK19" s="227"/>
      <c r="FL19" s="227"/>
      <c r="FM19" s="227"/>
      <c r="FN19" s="227"/>
      <c r="FO19" s="227"/>
      <c r="FP19" s="227"/>
      <c r="FQ19" s="227"/>
      <c r="FR19" s="227"/>
      <c r="FS19" s="227"/>
      <c r="FT19" s="227"/>
      <c r="FU19" s="227"/>
      <c r="FV19" s="227"/>
      <c r="FW19" s="227"/>
      <c r="FX19" s="227"/>
      <c r="FY19" s="227"/>
      <c r="FZ19" s="227"/>
      <c r="GA19" s="227"/>
      <c r="GB19" s="227"/>
      <c r="GC19" s="227"/>
      <c r="GD19" s="227"/>
      <c r="GE19" s="227"/>
      <c r="GF19" s="227"/>
      <c r="GG19" s="227"/>
      <c r="GH19" s="227"/>
      <c r="GI19" s="227"/>
      <c r="GJ19" s="227"/>
      <c r="GK19" s="227"/>
      <c r="GL19" s="227"/>
      <c r="GM19" s="228"/>
      <c r="GN19" s="226" t="s">
        <v>66</v>
      </c>
      <c r="GO19" s="227"/>
      <c r="GP19" s="227"/>
      <c r="GQ19" s="227"/>
      <c r="GR19" s="227"/>
      <c r="GS19" s="227"/>
      <c r="GT19" s="227"/>
      <c r="GU19" s="227"/>
      <c r="GV19" s="227"/>
      <c r="GW19" s="227"/>
      <c r="GX19" s="227"/>
      <c r="GY19" s="227"/>
      <c r="GZ19" s="227"/>
      <c r="HA19" s="227"/>
      <c r="HB19" s="227"/>
      <c r="HC19" s="227"/>
      <c r="HD19" s="227"/>
      <c r="HE19" s="227"/>
      <c r="HF19" s="227"/>
      <c r="HG19" s="227"/>
      <c r="HH19" s="227"/>
      <c r="HI19" s="227"/>
      <c r="HJ19" s="227"/>
      <c r="HK19" s="227"/>
      <c r="HL19" s="227"/>
      <c r="HM19" s="227"/>
      <c r="HN19" s="227"/>
      <c r="HO19" s="227"/>
      <c r="HP19" s="227"/>
      <c r="HQ19" s="227"/>
      <c r="HR19" s="227"/>
      <c r="HS19" s="227"/>
      <c r="HT19" s="227"/>
      <c r="HU19" s="227"/>
      <c r="HV19" s="227"/>
      <c r="HW19" s="227"/>
      <c r="HX19" s="227"/>
      <c r="HY19" s="227"/>
      <c r="HZ19" s="227"/>
      <c r="IA19" s="227"/>
      <c r="IB19" s="227"/>
      <c r="IC19" s="227"/>
      <c r="ID19" s="227"/>
      <c r="IE19" s="227"/>
      <c r="IF19" s="227"/>
      <c r="IG19" s="227"/>
      <c r="IH19" s="228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ht="18" customHeight="1">
      <c r="A20" s="241" t="s">
        <v>218</v>
      </c>
      <c r="B20" s="242"/>
      <c r="C20" s="73" t="s">
        <v>157</v>
      </c>
      <c r="D20" s="74" t="s">
        <v>216</v>
      </c>
      <c r="E20" s="77"/>
      <c r="F20" s="77"/>
      <c r="G20" s="75"/>
      <c r="H20" s="39" t="s">
        <v>6</v>
      </c>
      <c r="I20" s="206">
        <f>COUNTIF(I24:I31,"재적")</f>
        <v>5</v>
      </c>
      <c r="J20" s="207"/>
      <c r="K20" s="208"/>
      <c r="L20" s="190" t="s">
        <v>7</v>
      </c>
      <c r="M20" s="190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39" t="s">
        <v>6</v>
      </c>
      <c r="BD20" s="206">
        <f>COUNTIF(BD24:BD31,"재적")</f>
        <v>4</v>
      </c>
      <c r="BE20" s="207"/>
      <c r="BF20" s="208"/>
      <c r="BG20" s="190" t="s">
        <v>7</v>
      </c>
      <c r="BH20" s="190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39" t="s">
        <v>6</v>
      </c>
      <c r="CY20" s="206">
        <f>COUNTIF(CY24:CY31,"재적")</f>
        <v>8</v>
      </c>
      <c r="CZ20" s="207"/>
      <c r="DA20" s="208"/>
      <c r="DB20" s="191" t="s">
        <v>7</v>
      </c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09"/>
      <c r="DT20" s="209"/>
      <c r="DU20" s="209"/>
      <c r="DV20" s="209"/>
      <c r="DW20" s="209"/>
      <c r="DX20" s="209"/>
      <c r="DY20" s="209"/>
      <c r="DZ20" s="209"/>
      <c r="EA20" s="209"/>
      <c r="EB20" s="209"/>
      <c r="EC20" s="209"/>
      <c r="ED20" s="209"/>
      <c r="EE20" s="209"/>
      <c r="EF20" s="209"/>
      <c r="EG20" s="209"/>
      <c r="EH20" s="209"/>
      <c r="EI20" s="209"/>
      <c r="EJ20" s="209"/>
      <c r="EK20" s="209"/>
      <c r="EL20" s="209"/>
      <c r="EM20" s="209"/>
      <c r="EN20" s="209"/>
      <c r="EO20" s="209"/>
      <c r="EP20" s="209"/>
      <c r="EQ20" s="209"/>
      <c r="ER20" s="210"/>
      <c r="ES20" s="36" t="s">
        <v>6</v>
      </c>
      <c r="ET20" s="206">
        <f>COUNTIF(ET24:ET31,"재적")</f>
        <v>4</v>
      </c>
      <c r="EU20" s="207"/>
      <c r="EV20" s="208"/>
      <c r="EW20" s="191" t="s">
        <v>7</v>
      </c>
      <c r="EX20" s="209"/>
      <c r="EY20" s="209"/>
      <c r="EZ20" s="209"/>
      <c r="FA20" s="209"/>
      <c r="FB20" s="209"/>
      <c r="FC20" s="209"/>
      <c r="FD20" s="209"/>
      <c r="FE20" s="209"/>
      <c r="FF20" s="209"/>
      <c r="FG20" s="209"/>
      <c r="FH20" s="209"/>
      <c r="FI20" s="209"/>
      <c r="FJ20" s="209"/>
      <c r="FK20" s="209"/>
      <c r="FL20" s="209"/>
      <c r="FM20" s="209"/>
      <c r="FN20" s="209"/>
      <c r="FO20" s="209"/>
      <c r="FP20" s="209"/>
      <c r="FQ20" s="209"/>
      <c r="FR20" s="209"/>
      <c r="FS20" s="209"/>
      <c r="FT20" s="209"/>
      <c r="FU20" s="209"/>
      <c r="FV20" s="209"/>
      <c r="FW20" s="209"/>
      <c r="FX20" s="209"/>
      <c r="FY20" s="209"/>
      <c r="FZ20" s="209"/>
      <c r="GA20" s="209"/>
      <c r="GB20" s="209"/>
      <c r="GC20" s="209"/>
      <c r="GD20" s="209"/>
      <c r="GE20" s="209"/>
      <c r="GF20" s="209"/>
      <c r="GG20" s="209"/>
      <c r="GH20" s="209"/>
      <c r="GI20" s="209"/>
      <c r="GJ20" s="209"/>
      <c r="GK20" s="209"/>
      <c r="GL20" s="209"/>
      <c r="GM20" s="210"/>
      <c r="GN20" s="39" t="s">
        <v>6</v>
      </c>
      <c r="GO20" s="206">
        <f>COUNTIF(GO24:GO31,"재적")</f>
        <v>6</v>
      </c>
      <c r="GP20" s="207"/>
      <c r="GQ20" s="208"/>
      <c r="GR20" s="190" t="s">
        <v>7</v>
      </c>
      <c r="GS20" s="190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203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ht="18" customHeight="1">
      <c r="A21" s="241" t="s">
        <v>219</v>
      </c>
      <c r="B21" s="242"/>
      <c r="C21" s="73" t="s">
        <v>158</v>
      </c>
      <c r="D21" s="74" t="s">
        <v>221</v>
      </c>
      <c r="E21" s="74" t="s">
        <v>227</v>
      </c>
      <c r="F21" s="77"/>
      <c r="G21" s="75"/>
      <c r="H21" s="40" t="s">
        <v>8</v>
      </c>
      <c r="I21" s="105">
        <f>COUNTIF(I24:I31,"신입")</f>
        <v>0</v>
      </c>
      <c r="J21" s="212">
        <v>2702</v>
      </c>
      <c r="K21" s="213"/>
      <c r="L21" s="27">
        <f aca="true" t="shared" si="10" ref="L21:BB21">COUNTIF(L24:L31,"●")</f>
        <v>4</v>
      </c>
      <c r="M21" s="27">
        <f t="shared" si="10"/>
        <v>5</v>
      </c>
      <c r="N21" s="27">
        <f t="shared" si="10"/>
        <v>4</v>
      </c>
      <c r="O21" s="27">
        <f t="shared" si="10"/>
        <v>5</v>
      </c>
      <c r="P21" s="27">
        <f t="shared" si="10"/>
        <v>5</v>
      </c>
      <c r="Q21" s="27">
        <f t="shared" si="10"/>
        <v>4</v>
      </c>
      <c r="R21" s="27">
        <f t="shared" si="10"/>
        <v>5</v>
      </c>
      <c r="S21" s="27">
        <f t="shared" si="10"/>
        <v>5</v>
      </c>
      <c r="T21" s="27">
        <f t="shared" si="10"/>
        <v>5</v>
      </c>
      <c r="U21" s="27">
        <f t="shared" si="10"/>
        <v>5</v>
      </c>
      <c r="V21" s="27">
        <f t="shared" si="10"/>
        <v>5</v>
      </c>
      <c r="W21" s="27">
        <f t="shared" si="10"/>
        <v>4</v>
      </c>
      <c r="X21" s="27">
        <f t="shared" si="10"/>
        <v>5</v>
      </c>
      <c r="Y21" s="27">
        <f t="shared" si="10"/>
        <v>4</v>
      </c>
      <c r="Z21" s="27">
        <f t="shared" si="10"/>
        <v>4</v>
      </c>
      <c r="AA21" s="27">
        <f t="shared" si="10"/>
        <v>4</v>
      </c>
      <c r="AB21" s="27">
        <f t="shared" si="10"/>
        <v>4</v>
      </c>
      <c r="AC21" s="27">
        <f t="shared" si="10"/>
        <v>4</v>
      </c>
      <c r="AD21" s="27">
        <f t="shared" si="10"/>
        <v>4</v>
      </c>
      <c r="AE21" s="27">
        <f t="shared" si="10"/>
        <v>4</v>
      </c>
      <c r="AF21" s="27">
        <f t="shared" si="10"/>
        <v>4</v>
      </c>
      <c r="AG21" s="27">
        <f t="shared" si="10"/>
        <v>4</v>
      </c>
      <c r="AH21" s="27">
        <f t="shared" si="10"/>
        <v>5</v>
      </c>
      <c r="AI21" s="27">
        <f t="shared" si="10"/>
        <v>4</v>
      </c>
      <c r="AJ21" s="27">
        <f t="shared" si="10"/>
        <v>2</v>
      </c>
      <c r="AK21" s="27">
        <f t="shared" si="10"/>
        <v>4</v>
      </c>
      <c r="AL21" s="27">
        <f t="shared" si="10"/>
        <v>3</v>
      </c>
      <c r="AM21" s="27">
        <f t="shared" si="10"/>
        <v>4</v>
      </c>
      <c r="AN21" s="27">
        <f t="shared" si="10"/>
        <v>4</v>
      </c>
      <c r="AO21" s="27">
        <f t="shared" si="10"/>
        <v>3</v>
      </c>
      <c r="AP21" s="27">
        <f t="shared" si="10"/>
        <v>1</v>
      </c>
      <c r="AQ21" s="27">
        <f t="shared" si="10"/>
        <v>3</v>
      </c>
      <c r="AR21" s="27">
        <f t="shared" si="10"/>
        <v>5</v>
      </c>
      <c r="AS21" s="27">
        <f t="shared" si="10"/>
        <v>4</v>
      </c>
      <c r="AT21" s="27">
        <f t="shared" si="10"/>
        <v>3</v>
      </c>
      <c r="AU21" s="27">
        <f aca="true" t="shared" si="11" ref="AU21:BA21">COUNTIF(AU24:AU34,"●")</f>
        <v>3</v>
      </c>
      <c r="AV21" s="27">
        <f t="shared" si="11"/>
        <v>3</v>
      </c>
      <c r="AW21" s="27">
        <f t="shared" si="11"/>
        <v>2</v>
      </c>
      <c r="AX21" s="27">
        <f t="shared" si="11"/>
        <v>4</v>
      </c>
      <c r="AY21" s="27">
        <f t="shared" si="11"/>
        <v>2</v>
      </c>
      <c r="AZ21" s="27">
        <f t="shared" si="11"/>
        <v>3</v>
      </c>
      <c r="BA21" s="27">
        <f t="shared" si="11"/>
        <v>4</v>
      </c>
      <c r="BB21" s="126">
        <f t="shared" si="10"/>
        <v>3</v>
      </c>
      <c r="BC21" s="40" t="s">
        <v>8</v>
      </c>
      <c r="BD21" s="105">
        <f>COUNTIF(BD24:BD31,"신입")</f>
        <v>0</v>
      </c>
      <c r="BE21" s="212">
        <v>5456</v>
      </c>
      <c r="BF21" s="213"/>
      <c r="BG21" s="27">
        <f aca="true" t="shared" si="12" ref="BG21:CW21">COUNTIF(BG24:BG31,"●")</f>
        <v>3</v>
      </c>
      <c r="BH21" s="27">
        <f t="shared" si="12"/>
        <v>2</v>
      </c>
      <c r="BI21" s="27">
        <f t="shared" si="12"/>
        <v>3</v>
      </c>
      <c r="BJ21" s="27">
        <f t="shared" si="12"/>
        <v>0</v>
      </c>
      <c r="BK21" s="27">
        <f t="shared" si="12"/>
        <v>3</v>
      </c>
      <c r="BL21" s="27">
        <f t="shared" si="12"/>
        <v>2</v>
      </c>
      <c r="BM21" s="27">
        <f t="shared" si="12"/>
        <v>4</v>
      </c>
      <c r="BN21" s="27">
        <f t="shared" si="12"/>
        <v>3</v>
      </c>
      <c r="BO21" s="27">
        <f t="shared" si="12"/>
        <v>2</v>
      </c>
      <c r="BP21" s="27">
        <f t="shared" si="12"/>
        <v>1</v>
      </c>
      <c r="BQ21" s="27">
        <f t="shared" si="12"/>
        <v>3</v>
      </c>
      <c r="BR21" s="27">
        <f t="shared" si="12"/>
        <v>3</v>
      </c>
      <c r="BS21" s="27">
        <f t="shared" si="12"/>
        <v>3</v>
      </c>
      <c r="BT21" s="27">
        <f t="shared" si="12"/>
        <v>2</v>
      </c>
      <c r="BU21" s="27">
        <f t="shared" si="12"/>
        <v>2</v>
      </c>
      <c r="BV21" s="27">
        <f t="shared" si="12"/>
        <v>3</v>
      </c>
      <c r="BW21" s="27">
        <f t="shared" si="12"/>
        <v>3</v>
      </c>
      <c r="BX21" s="27">
        <f t="shared" si="12"/>
        <v>3</v>
      </c>
      <c r="BY21" s="27">
        <f t="shared" si="12"/>
        <v>3</v>
      </c>
      <c r="BZ21" s="27">
        <f t="shared" si="12"/>
        <v>2</v>
      </c>
      <c r="CA21" s="27">
        <f t="shared" si="12"/>
        <v>3</v>
      </c>
      <c r="CB21" s="27">
        <f t="shared" si="12"/>
        <v>2</v>
      </c>
      <c r="CC21" s="27">
        <f t="shared" si="12"/>
        <v>2</v>
      </c>
      <c r="CD21" s="27">
        <f t="shared" si="12"/>
        <v>3</v>
      </c>
      <c r="CE21" s="27">
        <f t="shared" si="12"/>
        <v>1</v>
      </c>
      <c r="CF21" s="27">
        <f t="shared" si="12"/>
        <v>4</v>
      </c>
      <c r="CG21" s="27">
        <f t="shared" si="12"/>
        <v>2</v>
      </c>
      <c r="CH21" s="27">
        <f t="shared" si="12"/>
        <v>2</v>
      </c>
      <c r="CI21" s="27">
        <f t="shared" si="12"/>
        <v>3</v>
      </c>
      <c r="CJ21" s="27">
        <f t="shared" si="12"/>
        <v>3</v>
      </c>
      <c r="CK21" s="27">
        <f t="shared" si="12"/>
        <v>3</v>
      </c>
      <c r="CL21" s="27">
        <f t="shared" si="12"/>
        <v>2</v>
      </c>
      <c r="CM21" s="27">
        <f t="shared" si="12"/>
        <v>2</v>
      </c>
      <c r="CN21" s="27">
        <f t="shared" si="12"/>
        <v>2</v>
      </c>
      <c r="CO21" s="27">
        <f t="shared" si="12"/>
        <v>2</v>
      </c>
      <c r="CP21" s="27">
        <f>COUNTIF(CP24:CP34,"●")</f>
        <v>3</v>
      </c>
      <c r="CQ21" s="27">
        <f>COUNTIF(CQ24:CQ34,"●")</f>
        <v>2</v>
      </c>
      <c r="CR21" s="27">
        <f>COUNTIF(CR24:CR34,"●")</f>
        <v>0</v>
      </c>
      <c r="CS21" s="127">
        <f t="shared" si="12"/>
        <v>2</v>
      </c>
      <c r="CT21" s="127">
        <f t="shared" si="12"/>
        <v>3</v>
      </c>
      <c r="CU21" s="127">
        <f t="shared" si="12"/>
        <v>3</v>
      </c>
      <c r="CV21" s="127">
        <f t="shared" si="12"/>
        <v>2</v>
      </c>
      <c r="CW21" s="127">
        <f t="shared" si="12"/>
        <v>2</v>
      </c>
      <c r="CX21" s="40" t="s">
        <v>8</v>
      </c>
      <c r="CY21" s="116"/>
      <c r="CZ21" s="212">
        <v>1874</v>
      </c>
      <c r="DA21" s="213"/>
      <c r="DB21" s="27">
        <f aca="true" t="shared" si="13" ref="DB21:ER21">COUNTIF(DB24:DB31,"●")</f>
        <v>4</v>
      </c>
      <c r="DC21" s="27">
        <f t="shared" si="13"/>
        <v>5</v>
      </c>
      <c r="DD21" s="27">
        <f t="shared" si="13"/>
        <v>5</v>
      </c>
      <c r="DE21" s="27">
        <f t="shared" si="13"/>
        <v>2</v>
      </c>
      <c r="DF21" s="27">
        <f t="shared" si="13"/>
        <v>4</v>
      </c>
      <c r="DG21" s="27">
        <f t="shared" si="13"/>
        <v>5</v>
      </c>
      <c r="DH21" s="27">
        <f t="shared" si="13"/>
        <v>5</v>
      </c>
      <c r="DI21" s="27">
        <f t="shared" si="13"/>
        <v>5</v>
      </c>
      <c r="DJ21" s="27">
        <f t="shared" si="13"/>
        <v>4</v>
      </c>
      <c r="DK21" s="27">
        <f t="shared" si="13"/>
        <v>5</v>
      </c>
      <c r="DL21" s="27">
        <f t="shared" si="13"/>
        <v>4</v>
      </c>
      <c r="DM21" s="27">
        <f t="shared" si="13"/>
        <v>4</v>
      </c>
      <c r="DN21" s="27">
        <f t="shared" si="13"/>
        <v>5</v>
      </c>
      <c r="DO21" s="27">
        <f t="shared" si="13"/>
        <v>4</v>
      </c>
      <c r="DP21" s="27">
        <f t="shared" si="13"/>
        <v>5</v>
      </c>
      <c r="DQ21" s="27">
        <f t="shared" si="13"/>
        <v>5</v>
      </c>
      <c r="DR21" s="27">
        <f t="shared" si="13"/>
        <v>4</v>
      </c>
      <c r="DS21" s="27">
        <f t="shared" si="13"/>
        <v>4</v>
      </c>
      <c r="DT21" s="27">
        <f t="shared" si="13"/>
        <v>3</v>
      </c>
      <c r="DU21" s="27">
        <f t="shared" si="13"/>
        <v>4</v>
      </c>
      <c r="DV21" s="27">
        <f t="shared" si="13"/>
        <v>5</v>
      </c>
      <c r="DW21" s="27">
        <f t="shared" si="13"/>
        <v>4</v>
      </c>
      <c r="DX21" s="27">
        <f t="shared" si="13"/>
        <v>5</v>
      </c>
      <c r="DY21" s="27">
        <f t="shared" si="13"/>
        <v>4</v>
      </c>
      <c r="DZ21" s="27">
        <f t="shared" si="13"/>
        <v>3</v>
      </c>
      <c r="EA21" s="27">
        <f t="shared" si="13"/>
        <v>4</v>
      </c>
      <c r="EB21" s="27">
        <f t="shared" si="13"/>
        <v>4</v>
      </c>
      <c r="EC21" s="27">
        <f t="shared" si="13"/>
        <v>4</v>
      </c>
      <c r="ED21" s="27">
        <f t="shared" si="13"/>
        <v>4</v>
      </c>
      <c r="EE21" s="27">
        <f t="shared" si="13"/>
        <v>4</v>
      </c>
      <c r="EF21" s="27">
        <f t="shared" si="13"/>
        <v>4</v>
      </c>
      <c r="EG21" s="27">
        <f t="shared" si="13"/>
        <v>4</v>
      </c>
      <c r="EH21" s="27">
        <f t="shared" si="13"/>
        <v>3</v>
      </c>
      <c r="EI21" s="27">
        <f t="shared" si="13"/>
        <v>4</v>
      </c>
      <c r="EJ21" s="27">
        <f t="shared" si="13"/>
        <v>4</v>
      </c>
      <c r="EK21" s="27">
        <f>COUNTIF(EK24:EK34,"●")</f>
        <v>4</v>
      </c>
      <c r="EL21" s="27">
        <f>COUNTIF(EL24:EL34,"●")</f>
        <v>4</v>
      </c>
      <c r="EM21" s="127"/>
      <c r="EN21" s="127">
        <f t="shared" si="13"/>
        <v>4</v>
      </c>
      <c r="EO21" s="27">
        <f t="shared" si="13"/>
        <v>4</v>
      </c>
      <c r="EP21" s="27">
        <f t="shared" si="13"/>
        <v>4</v>
      </c>
      <c r="EQ21" s="27">
        <f t="shared" si="13"/>
        <v>3</v>
      </c>
      <c r="ER21" s="126">
        <f t="shared" si="13"/>
        <v>4</v>
      </c>
      <c r="ES21" s="37" t="s">
        <v>8</v>
      </c>
      <c r="ET21" s="105"/>
      <c r="EU21" s="212">
        <v>1005</v>
      </c>
      <c r="EV21" s="213"/>
      <c r="EW21" s="27">
        <f aca="true" t="shared" si="14" ref="EW21:FR21">COUNTIF(EW24:EW31,"●")</f>
        <v>0</v>
      </c>
      <c r="EX21" s="27">
        <f t="shared" si="14"/>
        <v>3</v>
      </c>
      <c r="EY21" s="27">
        <f t="shared" si="14"/>
        <v>0</v>
      </c>
      <c r="EZ21" s="27">
        <f t="shared" si="14"/>
        <v>0</v>
      </c>
      <c r="FA21" s="27">
        <f t="shared" si="14"/>
        <v>0</v>
      </c>
      <c r="FB21" s="27">
        <f t="shared" si="14"/>
        <v>3</v>
      </c>
      <c r="FC21" s="27">
        <f t="shared" si="14"/>
        <v>3</v>
      </c>
      <c r="FD21" s="27">
        <f t="shared" si="14"/>
        <v>3</v>
      </c>
      <c r="FE21" s="27">
        <f t="shared" si="14"/>
        <v>3</v>
      </c>
      <c r="FF21" s="27">
        <f t="shared" si="14"/>
        <v>2</v>
      </c>
      <c r="FG21" s="27">
        <f t="shared" si="14"/>
        <v>3</v>
      </c>
      <c r="FH21" s="27">
        <f t="shared" si="14"/>
        <v>4</v>
      </c>
      <c r="FI21" s="27">
        <f t="shared" si="14"/>
        <v>0</v>
      </c>
      <c r="FJ21" s="27">
        <f t="shared" si="14"/>
        <v>3</v>
      </c>
      <c r="FK21" s="27">
        <f t="shared" si="14"/>
        <v>3</v>
      </c>
      <c r="FL21" s="27">
        <f t="shared" si="14"/>
        <v>3</v>
      </c>
      <c r="FM21" s="27">
        <f t="shared" si="14"/>
        <v>0</v>
      </c>
      <c r="FN21" s="27">
        <f t="shared" si="14"/>
        <v>0</v>
      </c>
      <c r="FO21" s="27">
        <f t="shared" si="14"/>
        <v>0</v>
      </c>
      <c r="FP21" s="27">
        <f t="shared" si="14"/>
        <v>3</v>
      </c>
      <c r="FQ21" s="27">
        <f t="shared" si="14"/>
        <v>3</v>
      </c>
      <c r="FR21" s="27">
        <f t="shared" si="14"/>
        <v>3</v>
      </c>
      <c r="FS21" s="27">
        <f aca="true" t="shared" si="15" ref="FS21:GM21">COUNTIF(FS24:FS31,"●")</f>
        <v>0</v>
      </c>
      <c r="FT21" s="27">
        <f t="shared" si="15"/>
        <v>3</v>
      </c>
      <c r="FU21" s="27">
        <f t="shared" si="15"/>
        <v>3</v>
      </c>
      <c r="FV21" s="27">
        <f t="shared" si="15"/>
        <v>0</v>
      </c>
      <c r="FW21" s="27">
        <f t="shared" si="15"/>
        <v>0</v>
      </c>
      <c r="FX21" s="27">
        <f t="shared" si="15"/>
        <v>0</v>
      </c>
      <c r="FY21" s="27">
        <f t="shared" si="15"/>
        <v>3</v>
      </c>
      <c r="FZ21" s="27">
        <f t="shared" si="15"/>
        <v>3</v>
      </c>
      <c r="GA21" s="27">
        <f t="shared" si="15"/>
        <v>0</v>
      </c>
      <c r="GB21" s="27">
        <f t="shared" si="15"/>
        <v>2</v>
      </c>
      <c r="GC21" s="27">
        <f t="shared" si="15"/>
        <v>3</v>
      </c>
      <c r="GD21" s="27">
        <f t="shared" si="15"/>
        <v>2</v>
      </c>
      <c r="GE21" s="27">
        <f t="shared" si="15"/>
        <v>3</v>
      </c>
      <c r="GF21" s="27">
        <f>COUNTIF(GF24:GF34,"●")</f>
        <v>0</v>
      </c>
      <c r="GG21" s="27">
        <f>COUNTIF(GG24:GG34,"●")</f>
        <v>0</v>
      </c>
      <c r="GH21" s="127"/>
      <c r="GI21" s="127"/>
      <c r="GJ21" s="27"/>
      <c r="GK21" s="27">
        <f>COUNTIF(GK24:GK31,"●")</f>
        <v>3</v>
      </c>
      <c r="GL21" s="27">
        <f>COUNTIF(GL24:GL31,"●")</f>
        <v>3</v>
      </c>
      <c r="GM21" s="126">
        <f t="shared" si="15"/>
        <v>2</v>
      </c>
      <c r="GN21" s="40" t="s">
        <v>8</v>
      </c>
      <c r="GO21" s="105"/>
      <c r="GP21" s="212">
        <v>1561</v>
      </c>
      <c r="GQ21" s="213"/>
      <c r="GR21" s="27">
        <f aca="true" t="shared" si="16" ref="GR21:HZ21">COUNTIF(GR24:GR31,"●")</f>
        <v>5</v>
      </c>
      <c r="GS21" s="27">
        <f t="shared" si="16"/>
        <v>4</v>
      </c>
      <c r="GT21" s="27">
        <f t="shared" si="16"/>
        <v>4</v>
      </c>
      <c r="GU21" s="27">
        <f t="shared" si="16"/>
        <v>2</v>
      </c>
      <c r="GV21" s="27">
        <f t="shared" si="16"/>
        <v>5</v>
      </c>
      <c r="GW21" s="27">
        <f t="shared" si="16"/>
        <v>4</v>
      </c>
      <c r="GX21" s="27">
        <f t="shared" si="16"/>
        <v>5</v>
      </c>
      <c r="GY21" s="27">
        <f t="shared" si="16"/>
        <v>4</v>
      </c>
      <c r="GZ21" s="27">
        <f t="shared" si="16"/>
        <v>5</v>
      </c>
      <c r="HA21" s="27">
        <f t="shared" si="16"/>
        <v>5</v>
      </c>
      <c r="HB21" s="27">
        <f t="shared" si="16"/>
        <v>5</v>
      </c>
      <c r="HC21" s="27">
        <f t="shared" si="16"/>
        <v>5</v>
      </c>
      <c r="HD21" s="27">
        <f t="shared" si="16"/>
        <v>5</v>
      </c>
      <c r="HE21" s="27">
        <f t="shared" si="16"/>
        <v>5</v>
      </c>
      <c r="HF21" s="27">
        <f t="shared" si="16"/>
        <v>5</v>
      </c>
      <c r="HG21" s="27">
        <f t="shared" si="16"/>
        <v>4</v>
      </c>
      <c r="HH21" s="27">
        <f t="shared" si="16"/>
        <v>2</v>
      </c>
      <c r="HI21" s="27">
        <f t="shared" si="16"/>
        <v>5</v>
      </c>
      <c r="HJ21" s="27">
        <f t="shared" si="16"/>
        <v>3</v>
      </c>
      <c r="HK21" s="27">
        <f t="shared" si="16"/>
        <v>5</v>
      </c>
      <c r="HL21" s="27">
        <f t="shared" si="16"/>
        <v>4</v>
      </c>
      <c r="HM21" s="27">
        <f t="shared" si="16"/>
        <v>4</v>
      </c>
      <c r="HN21" s="27">
        <f t="shared" si="16"/>
        <v>4</v>
      </c>
      <c r="HO21" s="27">
        <f t="shared" si="16"/>
        <v>4</v>
      </c>
      <c r="HP21" s="27">
        <f t="shared" si="16"/>
        <v>3</v>
      </c>
      <c r="HQ21" s="27">
        <f t="shared" si="16"/>
        <v>5</v>
      </c>
      <c r="HR21" s="27">
        <f t="shared" si="16"/>
        <v>4</v>
      </c>
      <c r="HS21" s="27">
        <f t="shared" si="16"/>
        <v>1</v>
      </c>
      <c r="HT21" s="27">
        <f t="shared" si="16"/>
        <v>2</v>
      </c>
      <c r="HU21" s="27">
        <f t="shared" si="16"/>
        <v>3</v>
      </c>
      <c r="HV21" s="27">
        <f t="shared" si="16"/>
        <v>3</v>
      </c>
      <c r="HW21" s="27">
        <f t="shared" si="16"/>
        <v>4</v>
      </c>
      <c r="HX21" s="27">
        <f t="shared" si="16"/>
        <v>2</v>
      </c>
      <c r="HY21" s="27">
        <f t="shared" si="16"/>
        <v>4</v>
      </c>
      <c r="HZ21" s="27">
        <f t="shared" si="16"/>
        <v>3</v>
      </c>
      <c r="IA21" s="27">
        <f>COUNTIF(IA24:IA34,"●")</f>
        <v>4</v>
      </c>
      <c r="IB21" s="27">
        <f>COUNTIF(IB24:IB34,"●")</f>
        <v>4</v>
      </c>
      <c r="IC21" s="126">
        <f>COUNTIF(IC24:IC31,"●")</f>
        <v>0</v>
      </c>
      <c r="ID21" s="127">
        <f>COUNTIF(ID24:ID31,"●")</f>
        <v>3</v>
      </c>
      <c r="IE21" s="27">
        <f>COUNTIF(IE24:IE31,"●")</f>
        <v>2</v>
      </c>
      <c r="IF21" s="27">
        <f>COUNTIF(IF24:IF31,"●")</f>
        <v>3</v>
      </c>
      <c r="IG21" s="27">
        <f>COUNTIF(IG24:IG31,"●")</f>
        <v>4</v>
      </c>
      <c r="IH21" s="126">
        <f>COUNTIF(IH24:IH31,"●")</f>
        <v>3</v>
      </c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ht="18" customHeight="1">
      <c r="A22" s="241" t="s">
        <v>220</v>
      </c>
      <c r="B22" s="242"/>
      <c r="C22" s="73" t="s">
        <v>157</v>
      </c>
      <c r="D22" s="74" t="s">
        <v>221</v>
      </c>
      <c r="E22" s="74" t="s">
        <v>224</v>
      </c>
      <c r="F22" s="77"/>
      <c r="G22" s="75"/>
      <c r="H22" s="41" t="s">
        <v>9</v>
      </c>
      <c r="I22" s="104">
        <f>COUNTIF(I24:I31,"등반")</f>
        <v>0</v>
      </c>
      <c r="J22" s="214"/>
      <c r="K22" s="215"/>
      <c r="L22" s="204">
        <f>BB21*10+I21*10+I22*20+(J24+J25+J26+J27+J28+J29+J30+J31)</f>
        <v>51</v>
      </c>
      <c r="M22" s="204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41" t="s">
        <v>9</v>
      </c>
      <c r="BD22" s="104">
        <f>COUNTIF(BD24:BD31,"등반")</f>
        <v>0</v>
      </c>
      <c r="BE22" s="214"/>
      <c r="BF22" s="215"/>
      <c r="BG22" s="204">
        <f>CW21*10+BD21*10+BD22*20+(BE24+BE25+BE26+BE27+BE28+BE29+BE30+BE31)</f>
        <v>20</v>
      </c>
      <c r="BH22" s="204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41" t="s">
        <v>9</v>
      </c>
      <c r="CY22" s="106"/>
      <c r="CZ22" s="214"/>
      <c r="DA22" s="215"/>
      <c r="DB22" s="204">
        <f>ER21*10+CY21*10+CY22*20+(CZ24+CZ25+CZ26+CZ27+CZ28+CZ29+CZ30+CZ31)</f>
        <v>40</v>
      </c>
      <c r="DC22" s="204"/>
      <c r="DD22" s="205"/>
      <c r="DE22" s="205"/>
      <c r="DF22" s="205"/>
      <c r="DG22" s="205"/>
      <c r="DH22" s="205"/>
      <c r="DI22" s="205"/>
      <c r="DJ22" s="205"/>
      <c r="DK22" s="205"/>
      <c r="DL22" s="205"/>
      <c r="DM22" s="205"/>
      <c r="DN22" s="205"/>
      <c r="DO22" s="205"/>
      <c r="DP22" s="205"/>
      <c r="DQ22" s="205"/>
      <c r="DR22" s="205"/>
      <c r="DS22" s="205"/>
      <c r="DT22" s="205"/>
      <c r="DU22" s="205"/>
      <c r="DV22" s="205"/>
      <c r="DW22" s="205"/>
      <c r="DX22" s="205"/>
      <c r="DY22" s="205"/>
      <c r="DZ22" s="205"/>
      <c r="EA22" s="205"/>
      <c r="EB22" s="205"/>
      <c r="EC22" s="205"/>
      <c r="ED22" s="205"/>
      <c r="EE22" s="205"/>
      <c r="EF22" s="205"/>
      <c r="EG22" s="205"/>
      <c r="EH22" s="205"/>
      <c r="EI22" s="205"/>
      <c r="EJ22" s="205"/>
      <c r="EK22" s="205"/>
      <c r="EL22" s="205"/>
      <c r="EM22" s="205"/>
      <c r="EN22" s="205"/>
      <c r="EO22" s="205"/>
      <c r="EP22" s="205"/>
      <c r="EQ22" s="205"/>
      <c r="ER22" s="211"/>
      <c r="ES22" s="38" t="s">
        <v>9</v>
      </c>
      <c r="ET22" s="104"/>
      <c r="EU22" s="214"/>
      <c r="EV22" s="215"/>
      <c r="EW22" s="204">
        <f>GM21*10+ET21*10+ET22*20+(EU24+EU25+EU26+EU27+EU28+EU29+EU30+EU31)</f>
        <v>20</v>
      </c>
      <c r="EX22" s="204"/>
      <c r="EY22" s="205"/>
      <c r="EZ22" s="205"/>
      <c r="FA22" s="205"/>
      <c r="FB22" s="205"/>
      <c r="FC22" s="205"/>
      <c r="FD22" s="205"/>
      <c r="FE22" s="205"/>
      <c r="FF22" s="205"/>
      <c r="FG22" s="205"/>
      <c r="FH22" s="205"/>
      <c r="FI22" s="205"/>
      <c r="FJ22" s="205"/>
      <c r="FK22" s="205"/>
      <c r="FL22" s="205"/>
      <c r="FM22" s="205"/>
      <c r="FN22" s="205"/>
      <c r="FO22" s="205"/>
      <c r="FP22" s="205"/>
      <c r="FQ22" s="205"/>
      <c r="FR22" s="205"/>
      <c r="FS22" s="205"/>
      <c r="FT22" s="205"/>
      <c r="FU22" s="205"/>
      <c r="FV22" s="205"/>
      <c r="FW22" s="205"/>
      <c r="FX22" s="205"/>
      <c r="FY22" s="205"/>
      <c r="FZ22" s="205"/>
      <c r="GA22" s="205"/>
      <c r="GB22" s="205"/>
      <c r="GC22" s="205"/>
      <c r="GD22" s="205"/>
      <c r="GE22" s="205"/>
      <c r="GF22" s="205"/>
      <c r="GG22" s="205"/>
      <c r="GH22" s="205"/>
      <c r="GI22" s="205"/>
      <c r="GJ22" s="205"/>
      <c r="GK22" s="205"/>
      <c r="GL22" s="205"/>
      <c r="GM22" s="211"/>
      <c r="GN22" s="41" t="s">
        <v>9</v>
      </c>
      <c r="GO22" s="104">
        <f>COUNTIF(CY31:CY31,"등반")</f>
        <v>0</v>
      </c>
      <c r="GP22" s="214"/>
      <c r="GQ22" s="215"/>
      <c r="GR22" s="204">
        <f>IH21*10+GO21*10+GO22*20+(GP24+GP25+GP26+GP27+GP28+GP29+GP30+GP31)</f>
        <v>30</v>
      </c>
      <c r="GS22" s="204"/>
      <c r="GT22" s="205"/>
      <c r="GU22" s="205"/>
      <c r="GV22" s="205"/>
      <c r="GW22" s="205"/>
      <c r="GX22" s="205"/>
      <c r="GY22" s="205"/>
      <c r="GZ22" s="205"/>
      <c r="HA22" s="205"/>
      <c r="HB22" s="205"/>
      <c r="HC22" s="205"/>
      <c r="HD22" s="205"/>
      <c r="HE22" s="205"/>
      <c r="HF22" s="205"/>
      <c r="HG22" s="205"/>
      <c r="HH22" s="205"/>
      <c r="HI22" s="205"/>
      <c r="HJ22" s="205"/>
      <c r="HK22" s="205"/>
      <c r="HL22" s="205"/>
      <c r="HM22" s="205"/>
      <c r="HN22" s="205"/>
      <c r="HO22" s="205"/>
      <c r="HP22" s="205"/>
      <c r="HQ22" s="205"/>
      <c r="HR22" s="205"/>
      <c r="HS22" s="205"/>
      <c r="HT22" s="205"/>
      <c r="HU22" s="205"/>
      <c r="HV22" s="205"/>
      <c r="HW22" s="205"/>
      <c r="HX22" s="205"/>
      <c r="HY22" s="205"/>
      <c r="HZ22" s="205"/>
      <c r="IA22" s="205"/>
      <c r="IB22" s="205"/>
      <c r="IC22" s="205"/>
      <c r="ID22" s="205"/>
      <c r="IE22" s="205"/>
      <c r="IF22" s="205"/>
      <c r="IG22" s="205"/>
      <c r="IH22" s="211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ht="18" customHeight="1">
      <c r="A23" s="241" t="s">
        <v>225</v>
      </c>
      <c r="B23" s="242"/>
      <c r="C23" s="73" t="s">
        <v>157</v>
      </c>
      <c r="D23" s="74" t="s">
        <v>224</v>
      </c>
      <c r="E23" s="74"/>
      <c r="F23" s="172"/>
      <c r="G23" s="173"/>
      <c r="H23" s="40" t="s">
        <v>10</v>
      </c>
      <c r="I23" s="4" t="s">
        <v>11</v>
      </c>
      <c r="J23" s="4" t="s">
        <v>57</v>
      </c>
      <c r="K23" s="4" t="s">
        <v>12</v>
      </c>
      <c r="L23" s="23">
        <v>1</v>
      </c>
      <c r="M23" s="23">
        <v>2</v>
      </c>
      <c r="N23" s="112">
        <v>3</v>
      </c>
      <c r="O23" s="112">
        <v>4</v>
      </c>
      <c r="P23" s="112">
        <v>5</v>
      </c>
      <c r="Q23" s="112">
        <v>6</v>
      </c>
      <c r="R23" s="112">
        <v>7</v>
      </c>
      <c r="S23" s="112">
        <v>8</v>
      </c>
      <c r="T23" s="112">
        <v>9</v>
      </c>
      <c r="U23" s="112">
        <v>10</v>
      </c>
      <c r="V23" s="112">
        <v>11</v>
      </c>
      <c r="W23" s="112">
        <v>12</v>
      </c>
      <c r="X23" s="112">
        <v>13</v>
      </c>
      <c r="Y23" s="112">
        <v>14</v>
      </c>
      <c r="Z23" s="112">
        <v>15</v>
      </c>
      <c r="AA23" s="112">
        <v>16</v>
      </c>
      <c r="AB23" s="112">
        <v>17</v>
      </c>
      <c r="AC23" s="112">
        <v>18</v>
      </c>
      <c r="AD23" s="112">
        <v>19</v>
      </c>
      <c r="AE23" s="112">
        <v>20</v>
      </c>
      <c r="AF23" s="112">
        <v>21</v>
      </c>
      <c r="AG23" s="112">
        <v>22</v>
      </c>
      <c r="AH23" s="112">
        <v>23</v>
      </c>
      <c r="AI23" s="112">
        <v>24</v>
      </c>
      <c r="AJ23" s="112">
        <v>25</v>
      </c>
      <c r="AK23" s="112">
        <v>26</v>
      </c>
      <c r="AL23" s="112">
        <v>27</v>
      </c>
      <c r="AM23" s="112">
        <v>28</v>
      </c>
      <c r="AN23" s="112">
        <v>29</v>
      </c>
      <c r="AO23" s="112">
        <v>30</v>
      </c>
      <c r="AP23" s="112">
        <v>31</v>
      </c>
      <c r="AQ23" s="112">
        <v>32</v>
      </c>
      <c r="AR23" s="112">
        <v>33</v>
      </c>
      <c r="AS23" s="112">
        <v>36</v>
      </c>
      <c r="AT23" s="112">
        <v>37</v>
      </c>
      <c r="AU23" s="112">
        <v>38</v>
      </c>
      <c r="AV23" s="112">
        <v>39</v>
      </c>
      <c r="AW23" s="112">
        <v>40</v>
      </c>
      <c r="AX23" s="112">
        <v>41</v>
      </c>
      <c r="AY23" s="112">
        <v>42</v>
      </c>
      <c r="AZ23" s="112">
        <v>43</v>
      </c>
      <c r="BA23" s="112">
        <v>44</v>
      </c>
      <c r="BB23" s="112">
        <v>45</v>
      </c>
      <c r="BC23" s="40" t="s">
        <v>10</v>
      </c>
      <c r="BD23" s="4" t="s">
        <v>11</v>
      </c>
      <c r="BE23" s="4" t="s">
        <v>56</v>
      </c>
      <c r="BF23" s="4" t="s">
        <v>12</v>
      </c>
      <c r="BG23" s="23">
        <v>1</v>
      </c>
      <c r="BH23" s="23">
        <v>2</v>
      </c>
      <c r="BI23" s="112">
        <v>3</v>
      </c>
      <c r="BJ23" s="112">
        <v>4</v>
      </c>
      <c r="BK23" s="112">
        <v>5</v>
      </c>
      <c r="BL23" s="112">
        <v>6</v>
      </c>
      <c r="BM23" s="112">
        <v>7</v>
      </c>
      <c r="BN23" s="112">
        <v>8</v>
      </c>
      <c r="BO23" s="112">
        <v>9</v>
      </c>
      <c r="BP23" s="112">
        <v>10</v>
      </c>
      <c r="BQ23" s="112">
        <v>11</v>
      </c>
      <c r="BR23" s="112">
        <v>12</v>
      </c>
      <c r="BS23" s="112">
        <v>13</v>
      </c>
      <c r="BT23" s="112">
        <v>14</v>
      </c>
      <c r="BU23" s="112">
        <v>15</v>
      </c>
      <c r="BV23" s="112">
        <v>16</v>
      </c>
      <c r="BW23" s="112">
        <v>17</v>
      </c>
      <c r="BX23" s="112">
        <v>18</v>
      </c>
      <c r="BY23" s="112">
        <v>19</v>
      </c>
      <c r="BZ23" s="112">
        <v>20</v>
      </c>
      <c r="CA23" s="112">
        <v>21</v>
      </c>
      <c r="CB23" s="112">
        <v>22</v>
      </c>
      <c r="CC23" s="112">
        <v>23</v>
      </c>
      <c r="CD23" s="112">
        <v>24</v>
      </c>
      <c r="CE23" s="112">
        <v>25</v>
      </c>
      <c r="CF23" s="112">
        <v>26</v>
      </c>
      <c r="CG23" s="112">
        <v>27</v>
      </c>
      <c r="CH23" s="112">
        <v>28</v>
      </c>
      <c r="CI23" s="112">
        <v>29</v>
      </c>
      <c r="CJ23" s="112">
        <v>30</v>
      </c>
      <c r="CK23" s="112">
        <v>31</v>
      </c>
      <c r="CL23" s="112">
        <v>32</v>
      </c>
      <c r="CM23" s="112">
        <v>33</v>
      </c>
      <c r="CN23" s="112">
        <v>36</v>
      </c>
      <c r="CO23" s="112">
        <v>37</v>
      </c>
      <c r="CP23" s="112">
        <v>38</v>
      </c>
      <c r="CQ23" s="112">
        <v>39</v>
      </c>
      <c r="CR23" s="112">
        <v>40</v>
      </c>
      <c r="CS23" s="112">
        <v>41</v>
      </c>
      <c r="CT23" s="112">
        <v>42</v>
      </c>
      <c r="CU23" s="112">
        <v>43</v>
      </c>
      <c r="CV23" s="112">
        <v>44</v>
      </c>
      <c r="CW23" s="112">
        <v>45</v>
      </c>
      <c r="CX23" s="40" t="s">
        <v>10</v>
      </c>
      <c r="CY23" s="4" t="s">
        <v>11</v>
      </c>
      <c r="CZ23" s="4" t="s">
        <v>56</v>
      </c>
      <c r="DA23" s="4" t="s">
        <v>12</v>
      </c>
      <c r="DB23" s="23">
        <v>1</v>
      </c>
      <c r="DC23" s="23">
        <v>2</v>
      </c>
      <c r="DD23" s="112">
        <v>3</v>
      </c>
      <c r="DE23" s="112">
        <v>4</v>
      </c>
      <c r="DF23" s="112">
        <v>5</v>
      </c>
      <c r="DG23" s="112">
        <v>6</v>
      </c>
      <c r="DH23" s="112">
        <v>7</v>
      </c>
      <c r="DI23" s="112">
        <v>8</v>
      </c>
      <c r="DJ23" s="112">
        <v>9</v>
      </c>
      <c r="DK23" s="112">
        <v>10</v>
      </c>
      <c r="DL23" s="112">
        <v>11</v>
      </c>
      <c r="DM23" s="112">
        <v>12</v>
      </c>
      <c r="DN23" s="112">
        <v>13</v>
      </c>
      <c r="DO23" s="112">
        <v>14</v>
      </c>
      <c r="DP23" s="112">
        <v>15</v>
      </c>
      <c r="DQ23" s="112">
        <v>16</v>
      </c>
      <c r="DR23" s="112">
        <v>17</v>
      </c>
      <c r="DS23" s="112">
        <v>18</v>
      </c>
      <c r="DT23" s="112">
        <v>19</v>
      </c>
      <c r="DU23" s="112">
        <v>20</v>
      </c>
      <c r="DV23" s="112">
        <v>21</v>
      </c>
      <c r="DW23" s="112">
        <v>22</v>
      </c>
      <c r="DX23" s="112">
        <v>23</v>
      </c>
      <c r="DY23" s="112">
        <v>24</v>
      </c>
      <c r="DZ23" s="112">
        <v>25</v>
      </c>
      <c r="EA23" s="112">
        <v>26</v>
      </c>
      <c r="EB23" s="112">
        <v>27</v>
      </c>
      <c r="EC23" s="112">
        <v>28</v>
      </c>
      <c r="ED23" s="112">
        <v>29</v>
      </c>
      <c r="EE23" s="112">
        <v>30</v>
      </c>
      <c r="EF23" s="112">
        <v>31</v>
      </c>
      <c r="EG23" s="112">
        <v>32</v>
      </c>
      <c r="EH23" s="112">
        <v>33</v>
      </c>
      <c r="EI23" s="112">
        <v>36</v>
      </c>
      <c r="EJ23" s="112">
        <v>37</v>
      </c>
      <c r="EK23" s="112">
        <v>38</v>
      </c>
      <c r="EL23" s="112">
        <v>39</v>
      </c>
      <c r="EM23" s="112">
        <v>40</v>
      </c>
      <c r="EN23" s="112">
        <v>41</v>
      </c>
      <c r="EO23" s="112">
        <v>42</v>
      </c>
      <c r="EP23" s="112">
        <v>43</v>
      </c>
      <c r="EQ23" s="112">
        <v>44</v>
      </c>
      <c r="ER23" s="112">
        <v>45</v>
      </c>
      <c r="ES23" s="37" t="s">
        <v>10</v>
      </c>
      <c r="ET23" s="4" t="s">
        <v>11</v>
      </c>
      <c r="EU23" s="4" t="s">
        <v>56</v>
      </c>
      <c r="EV23" s="4" t="s">
        <v>12</v>
      </c>
      <c r="EW23" s="23">
        <v>1</v>
      </c>
      <c r="EX23" s="23">
        <v>2</v>
      </c>
      <c r="EY23" s="112">
        <v>3</v>
      </c>
      <c r="EZ23" s="112">
        <v>4</v>
      </c>
      <c r="FA23" s="112">
        <v>5</v>
      </c>
      <c r="FB23" s="112">
        <v>6</v>
      </c>
      <c r="FC23" s="112">
        <v>7</v>
      </c>
      <c r="FD23" s="112">
        <v>8</v>
      </c>
      <c r="FE23" s="112">
        <v>9</v>
      </c>
      <c r="FF23" s="112">
        <v>10</v>
      </c>
      <c r="FG23" s="112">
        <v>11</v>
      </c>
      <c r="FH23" s="112">
        <v>12</v>
      </c>
      <c r="FI23" s="112">
        <v>13</v>
      </c>
      <c r="FJ23" s="112">
        <v>14</v>
      </c>
      <c r="FK23" s="112">
        <v>15</v>
      </c>
      <c r="FL23" s="112">
        <v>16</v>
      </c>
      <c r="FM23" s="112">
        <v>17</v>
      </c>
      <c r="FN23" s="112">
        <v>18</v>
      </c>
      <c r="FO23" s="112">
        <v>19</v>
      </c>
      <c r="FP23" s="112">
        <v>20</v>
      </c>
      <c r="FQ23" s="112">
        <v>21</v>
      </c>
      <c r="FR23" s="112">
        <v>22</v>
      </c>
      <c r="FS23" s="112">
        <v>23</v>
      </c>
      <c r="FT23" s="112">
        <v>24</v>
      </c>
      <c r="FU23" s="112">
        <v>25</v>
      </c>
      <c r="FV23" s="112">
        <v>26</v>
      </c>
      <c r="FW23" s="112">
        <v>27</v>
      </c>
      <c r="FX23" s="112">
        <v>28</v>
      </c>
      <c r="FY23" s="112">
        <v>29</v>
      </c>
      <c r="FZ23" s="112">
        <v>30</v>
      </c>
      <c r="GA23" s="112">
        <v>31</v>
      </c>
      <c r="GB23" s="112">
        <v>32</v>
      </c>
      <c r="GC23" s="112">
        <v>33</v>
      </c>
      <c r="GD23" s="112">
        <v>36</v>
      </c>
      <c r="GE23" s="112">
        <v>37</v>
      </c>
      <c r="GF23" s="112">
        <v>38</v>
      </c>
      <c r="GG23" s="112">
        <v>39</v>
      </c>
      <c r="GH23" s="112">
        <v>40</v>
      </c>
      <c r="GI23" s="112">
        <v>41</v>
      </c>
      <c r="GJ23" s="112">
        <v>42</v>
      </c>
      <c r="GK23" s="112">
        <v>43</v>
      </c>
      <c r="GL23" s="112">
        <v>44</v>
      </c>
      <c r="GM23" s="112">
        <v>45</v>
      </c>
      <c r="GN23" s="40" t="s">
        <v>10</v>
      </c>
      <c r="GO23" s="4" t="s">
        <v>11</v>
      </c>
      <c r="GP23" s="4" t="s">
        <v>56</v>
      </c>
      <c r="GQ23" s="4" t="s">
        <v>12</v>
      </c>
      <c r="GR23" s="23">
        <v>1</v>
      </c>
      <c r="GS23" s="23">
        <v>2</v>
      </c>
      <c r="GT23" s="112">
        <v>3</v>
      </c>
      <c r="GU23" s="112">
        <v>4</v>
      </c>
      <c r="GV23" s="112">
        <v>5</v>
      </c>
      <c r="GW23" s="112">
        <v>6</v>
      </c>
      <c r="GX23" s="112">
        <v>7</v>
      </c>
      <c r="GY23" s="112">
        <v>8</v>
      </c>
      <c r="GZ23" s="112">
        <v>9</v>
      </c>
      <c r="HA23" s="112">
        <v>10</v>
      </c>
      <c r="HB23" s="112">
        <v>11</v>
      </c>
      <c r="HC23" s="112">
        <v>12</v>
      </c>
      <c r="HD23" s="112">
        <v>13</v>
      </c>
      <c r="HE23" s="112">
        <v>14</v>
      </c>
      <c r="HF23" s="112">
        <v>15</v>
      </c>
      <c r="HG23" s="112">
        <v>16</v>
      </c>
      <c r="HH23" s="112">
        <v>17</v>
      </c>
      <c r="HI23" s="112">
        <v>18</v>
      </c>
      <c r="HJ23" s="112">
        <v>19</v>
      </c>
      <c r="HK23" s="112">
        <v>20</v>
      </c>
      <c r="HL23" s="112">
        <v>21</v>
      </c>
      <c r="HM23" s="112">
        <v>22</v>
      </c>
      <c r="HN23" s="112">
        <v>23</v>
      </c>
      <c r="HO23" s="112">
        <v>24</v>
      </c>
      <c r="HP23" s="112">
        <v>25</v>
      </c>
      <c r="HQ23" s="112">
        <v>26</v>
      </c>
      <c r="HR23" s="112">
        <v>27</v>
      </c>
      <c r="HS23" s="112">
        <v>28</v>
      </c>
      <c r="HT23" s="112">
        <v>29</v>
      </c>
      <c r="HU23" s="112">
        <v>30</v>
      </c>
      <c r="HV23" s="112">
        <v>31</v>
      </c>
      <c r="HW23" s="112">
        <v>32</v>
      </c>
      <c r="HX23" s="112">
        <v>33</v>
      </c>
      <c r="HY23" s="112">
        <v>36</v>
      </c>
      <c r="HZ23" s="112">
        <v>37</v>
      </c>
      <c r="IA23" s="112">
        <v>38</v>
      </c>
      <c r="IB23" s="112">
        <v>39</v>
      </c>
      <c r="IC23" s="112">
        <v>40</v>
      </c>
      <c r="ID23" s="112">
        <v>41</v>
      </c>
      <c r="IE23" s="112">
        <v>42</v>
      </c>
      <c r="IF23" s="112">
        <v>43</v>
      </c>
      <c r="IG23" s="112">
        <v>44</v>
      </c>
      <c r="IH23" s="276">
        <v>45</v>
      </c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ht="18" customHeight="1">
      <c r="A24" s="241" t="s">
        <v>226</v>
      </c>
      <c r="B24" s="242"/>
      <c r="C24" s="73" t="s">
        <v>157</v>
      </c>
      <c r="D24" s="74" t="s">
        <v>224</v>
      </c>
      <c r="E24" s="74"/>
      <c r="F24" s="77"/>
      <c r="G24" s="75"/>
      <c r="H24" s="108" t="s">
        <v>46</v>
      </c>
      <c r="I24" s="29" t="s">
        <v>22</v>
      </c>
      <c r="J24" s="99">
        <v>21</v>
      </c>
      <c r="K24" s="23">
        <f>COUNTIF(L24:BB24,"●")</f>
        <v>42</v>
      </c>
      <c r="L24" s="72" t="s">
        <v>147</v>
      </c>
      <c r="M24" s="72" t="s">
        <v>147</v>
      </c>
      <c r="N24" s="110" t="s">
        <v>100</v>
      </c>
      <c r="O24" s="110" t="s">
        <v>100</v>
      </c>
      <c r="P24" s="110" t="s">
        <v>100</v>
      </c>
      <c r="Q24" s="110" t="s">
        <v>100</v>
      </c>
      <c r="R24" s="110" t="s">
        <v>100</v>
      </c>
      <c r="S24" s="110" t="s">
        <v>100</v>
      </c>
      <c r="T24" s="110" t="s">
        <v>100</v>
      </c>
      <c r="U24" s="110" t="s">
        <v>100</v>
      </c>
      <c r="V24" s="110" t="s">
        <v>100</v>
      </c>
      <c r="W24" s="110" t="s">
        <v>100</v>
      </c>
      <c r="X24" s="110" t="s">
        <v>100</v>
      </c>
      <c r="Y24" s="110" t="s">
        <v>100</v>
      </c>
      <c r="Z24" s="110" t="s">
        <v>100</v>
      </c>
      <c r="AA24" s="110" t="s">
        <v>100</v>
      </c>
      <c r="AB24" s="110" t="s">
        <v>100</v>
      </c>
      <c r="AC24" s="110" t="s">
        <v>100</v>
      </c>
      <c r="AD24" s="110" t="s">
        <v>100</v>
      </c>
      <c r="AE24" s="110" t="s">
        <v>100</v>
      </c>
      <c r="AF24" s="110" t="s">
        <v>100</v>
      </c>
      <c r="AG24" s="110" t="s">
        <v>100</v>
      </c>
      <c r="AH24" s="110" t="s">
        <v>100</v>
      </c>
      <c r="AI24" s="110" t="s">
        <v>100</v>
      </c>
      <c r="AJ24" s="110" t="s">
        <v>100</v>
      </c>
      <c r="AK24" s="110" t="s">
        <v>100</v>
      </c>
      <c r="AL24" s="110" t="s">
        <v>100</v>
      </c>
      <c r="AM24" s="110" t="s">
        <v>100</v>
      </c>
      <c r="AN24" s="110" t="s">
        <v>100</v>
      </c>
      <c r="AO24" s="110" t="s">
        <v>100</v>
      </c>
      <c r="AP24" s="110" t="s">
        <v>100</v>
      </c>
      <c r="AQ24" s="110"/>
      <c r="AR24" s="110" t="s">
        <v>100</v>
      </c>
      <c r="AS24" s="110" t="s">
        <v>100</v>
      </c>
      <c r="AT24" s="110" t="s">
        <v>100</v>
      </c>
      <c r="AU24" s="110" t="s">
        <v>100</v>
      </c>
      <c r="AV24" s="110" t="s">
        <v>100</v>
      </c>
      <c r="AW24" s="110" t="s">
        <v>100</v>
      </c>
      <c r="AX24" s="110" t="s">
        <v>100</v>
      </c>
      <c r="AY24" s="110" t="s">
        <v>100</v>
      </c>
      <c r="AZ24" s="110" t="s">
        <v>100</v>
      </c>
      <c r="BA24" s="110" t="s">
        <v>100</v>
      </c>
      <c r="BB24" s="110" t="s">
        <v>100</v>
      </c>
      <c r="BC24" s="108" t="s">
        <v>47</v>
      </c>
      <c r="BD24" s="29" t="s">
        <v>22</v>
      </c>
      <c r="BE24" s="99"/>
      <c r="BF24" s="23">
        <f>COUNTIF(BG24:CW24,"●")</f>
        <v>23</v>
      </c>
      <c r="BG24" s="72" t="s">
        <v>147</v>
      </c>
      <c r="BH24" s="18"/>
      <c r="BI24" s="34" t="s">
        <v>100</v>
      </c>
      <c r="BJ24" s="34"/>
      <c r="BK24" s="34" t="s">
        <v>100</v>
      </c>
      <c r="BL24" s="34" t="s">
        <v>100</v>
      </c>
      <c r="BM24" s="34" t="s">
        <v>100</v>
      </c>
      <c r="BN24" s="34" t="s">
        <v>100</v>
      </c>
      <c r="BO24" s="34" t="s">
        <v>100</v>
      </c>
      <c r="BP24" s="34"/>
      <c r="BQ24" s="34" t="s">
        <v>100</v>
      </c>
      <c r="BR24" s="34" t="s">
        <v>100</v>
      </c>
      <c r="BS24" s="34" t="s">
        <v>100</v>
      </c>
      <c r="BT24" s="34"/>
      <c r="BU24" s="34"/>
      <c r="BV24" s="34" t="s">
        <v>100</v>
      </c>
      <c r="BW24" s="34" t="s">
        <v>100</v>
      </c>
      <c r="BX24" s="34" t="s">
        <v>100</v>
      </c>
      <c r="BY24" s="34" t="s">
        <v>100</v>
      </c>
      <c r="BZ24" s="34"/>
      <c r="CA24" s="34" t="s">
        <v>100</v>
      </c>
      <c r="CB24" s="34"/>
      <c r="CC24" s="34"/>
      <c r="CD24" s="34" t="s">
        <v>100</v>
      </c>
      <c r="CE24" s="34"/>
      <c r="CF24" s="34" t="s">
        <v>100</v>
      </c>
      <c r="CG24" s="34"/>
      <c r="CH24" s="34"/>
      <c r="CI24" s="34" t="s">
        <v>100</v>
      </c>
      <c r="CJ24" s="34" t="s">
        <v>100</v>
      </c>
      <c r="CK24" s="34" t="s">
        <v>100</v>
      </c>
      <c r="CL24" s="34"/>
      <c r="CM24" s="34"/>
      <c r="CN24" s="34"/>
      <c r="CO24" s="34"/>
      <c r="CP24" s="34" t="s">
        <v>100</v>
      </c>
      <c r="CQ24" s="34"/>
      <c r="CR24" s="34"/>
      <c r="CS24" s="34"/>
      <c r="CT24" s="34" t="s">
        <v>100</v>
      </c>
      <c r="CU24" s="34" t="s">
        <v>100</v>
      </c>
      <c r="CV24" s="34"/>
      <c r="CW24" s="110"/>
      <c r="CX24" s="108" t="s">
        <v>93</v>
      </c>
      <c r="CY24" s="100" t="s">
        <v>21</v>
      </c>
      <c r="CZ24" s="99"/>
      <c r="DA24" s="23">
        <f aca="true" t="shared" si="17" ref="DA24:DA31">COUNTIF(DB24:ER24,"●")</f>
        <v>2</v>
      </c>
      <c r="DB24" s="18"/>
      <c r="DC24" s="18"/>
      <c r="DD24" s="34"/>
      <c r="DE24" s="34"/>
      <c r="DF24" s="34"/>
      <c r="DG24" s="34" t="s">
        <v>100</v>
      </c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 t="s">
        <v>100</v>
      </c>
      <c r="EJ24" s="110"/>
      <c r="EK24" s="110"/>
      <c r="EL24" s="110"/>
      <c r="EM24" s="110"/>
      <c r="EN24" s="110"/>
      <c r="EO24" s="110"/>
      <c r="EP24" s="110"/>
      <c r="EQ24" s="110"/>
      <c r="ER24" s="109"/>
      <c r="ES24" s="107" t="s">
        <v>49</v>
      </c>
      <c r="ET24" s="100" t="s">
        <v>21</v>
      </c>
      <c r="EU24" s="99"/>
      <c r="EV24" s="23">
        <f>COUNTIF(EW24:GM24,"●")</f>
        <v>24</v>
      </c>
      <c r="EW24" s="18"/>
      <c r="EX24" s="72" t="s">
        <v>147</v>
      </c>
      <c r="EY24" s="110"/>
      <c r="EZ24" s="110"/>
      <c r="FA24" s="110"/>
      <c r="FB24" s="110" t="s">
        <v>100</v>
      </c>
      <c r="FC24" s="110" t="s">
        <v>100</v>
      </c>
      <c r="FD24" s="110" t="s">
        <v>100</v>
      </c>
      <c r="FE24" s="110" t="s">
        <v>100</v>
      </c>
      <c r="FF24" s="110"/>
      <c r="FG24" s="110" t="s">
        <v>100</v>
      </c>
      <c r="FH24" s="110" t="s">
        <v>100</v>
      </c>
      <c r="FI24" s="110"/>
      <c r="FJ24" s="110" t="s">
        <v>100</v>
      </c>
      <c r="FK24" s="110" t="s">
        <v>100</v>
      </c>
      <c r="FL24" s="110" t="s">
        <v>100</v>
      </c>
      <c r="FM24" s="110"/>
      <c r="FN24" s="110"/>
      <c r="FO24" s="110">
        <v>6</v>
      </c>
      <c r="FP24" s="110" t="s">
        <v>100</v>
      </c>
      <c r="FQ24" s="110" t="s">
        <v>100</v>
      </c>
      <c r="FR24" s="110" t="s">
        <v>100</v>
      </c>
      <c r="FS24" s="110"/>
      <c r="FT24" s="110" t="s">
        <v>100</v>
      </c>
      <c r="FU24" s="110" t="s">
        <v>100</v>
      </c>
      <c r="FV24" s="110"/>
      <c r="FW24" s="110"/>
      <c r="FX24" s="110"/>
      <c r="FY24" s="110" t="s">
        <v>100</v>
      </c>
      <c r="FZ24" s="110" t="s">
        <v>100</v>
      </c>
      <c r="GA24" s="110"/>
      <c r="GB24" s="110" t="s">
        <v>100</v>
      </c>
      <c r="GC24" s="110" t="s">
        <v>100</v>
      </c>
      <c r="GD24" s="110" t="s">
        <v>147</v>
      </c>
      <c r="GE24" s="110" t="s">
        <v>100</v>
      </c>
      <c r="GF24" s="110"/>
      <c r="GG24" s="110"/>
      <c r="GH24" s="110"/>
      <c r="GI24" s="110"/>
      <c r="GJ24" s="110"/>
      <c r="GK24" s="110" t="s">
        <v>100</v>
      </c>
      <c r="GL24" s="110" t="s">
        <v>100</v>
      </c>
      <c r="GM24" s="109" t="s">
        <v>100</v>
      </c>
      <c r="GN24" s="108" t="s">
        <v>52</v>
      </c>
      <c r="GO24" s="100" t="s">
        <v>21</v>
      </c>
      <c r="GP24" s="99"/>
      <c r="GQ24" s="23">
        <f aca="true" t="shared" si="18" ref="GQ24:GQ29">COUNTIF(GR24:IH24,"●")</f>
        <v>41</v>
      </c>
      <c r="GR24" s="72" t="s">
        <v>147</v>
      </c>
      <c r="GS24" s="72" t="s">
        <v>147</v>
      </c>
      <c r="GT24" s="110" t="s">
        <v>100</v>
      </c>
      <c r="GU24" s="110" t="s">
        <v>100</v>
      </c>
      <c r="GV24" s="110" t="s">
        <v>100</v>
      </c>
      <c r="GW24" s="110" t="s">
        <v>100</v>
      </c>
      <c r="GX24" s="110" t="s">
        <v>100</v>
      </c>
      <c r="GY24" s="110" t="s">
        <v>100</v>
      </c>
      <c r="GZ24" s="110" t="s">
        <v>100</v>
      </c>
      <c r="HA24" s="110" t="s">
        <v>100</v>
      </c>
      <c r="HB24" s="110" t="s">
        <v>100</v>
      </c>
      <c r="HC24" s="110" t="s">
        <v>100</v>
      </c>
      <c r="HD24" s="110" t="s">
        <v>100</v>
      </c>
      <c r="HE24" s="110" t="s">
        <v>100</v>
      </c>
      <c r="HF24" s="110" t="s">
        <v>100</v>
      </c>
      <c r="HG24" s="110" t="s">
        <v>100</v>
      </c>
      <c r="HH24" s="110"/>
      <c r="HI24" s="110" t="s">
        <v>100</v>
      </c>
      <c r="HJ24" s="110" t="s">
        <v>100</v>
      </c>
      <c r="HK24" s="110" t="s">
        <v>100</v>
      </c>
      <c r="HL24" s="110" t="s">
        <v>100</v>
      </c>
      <c r="HM24" s="110" t="s">
        <v>100</v>
      </c>
      <c r="HN24" s="110" t="s">
        <v>100</v>
      </c>
      <c r="HO24" s="110" t="s">
        <v>100</v>
      </c>
      <c r="HP24" s="110" t="s">
        <v>100</v>
      </c>
      <c r="HQ24" s="110" t="s">
        <v>100</v>
      </c>
      <c r="HR24" s="110" t="s">
        <v>100</v>
      </c>
      <c r="HS24" s="110" t="s">
        <v>100</v>
      </c>
      <c r="HT24" s="110" t="s">
        <v>100</v>
      </c>
      <c r="HU24" s="110" t="s">
        <v>100</v>
      </c>
      <c r="HV24" s="110" t="s">
        <v>100</v>
      </c>
      <c r="HW24" s="110" t="s">
        <v>100</v>
      </c>
      <c r="HX24" s="110" t="s">
        <v>100</v>
      </c>
      <c r="HY24" s="110" t="s">
        <v>100</v>
      </c>
      <c r="HZ24" s="110" t="s">
        <v>100</v>
      </c>
      <c r="IA24" s="110" t="s">
        <v>100</v>
      </c>
      <c r="IB24" s="110" t="s">
        <v>100</v>
      </c>
      <c r="IC24" s="110"/>
      <c r="ID24" s="110" t="s">
        <v>100</v>
      </c>
      <c r="IE24" s="110" t="s">
        <v>100</v>
      </c>
      <c r="IF24" s="110" t="s">
        <v>100</v>
      </c>
      <c r="IG24" s="110" t="s">
        <v>100</v>
      </c>
      <c r="IH24" s="109" t="s">
        <v>100</v>
      </c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ht="18" customHeight="1">
      <c r="A25" s="241" t="s">
        <v>228</v>
      </c>
      <c r="B25" s="242"/>
      <c r="C25" s="76">
        <v>2</v>
      </c>
      <c r="D25" s="74" t="s">
        <v>229</v>
      </c>
      <c r="E25" s="77">
        <v>41161</v>
      </c>
      <c r="F25" s="77"/>
      <c r="G25" s="75"/>
      <c r="H25" s="108" t="s">
        <v>151</v>
      </c>
      <c r="I25" s="29" t="s">
        <v>22</v>
      </c>
      <c r="J25" s="99"/>
      <c r="K25" s="23">
        <f>COUNTIF(L25:BB25,"●")</f>
        <v>38</v>
      </c>
      <c r="L25" s="18" t="s">
        <v>100</v>
      </c>
      <c r="M25" s="18" t="s">
        <v>100</v>
      </c>
      <c r="N25" s="34" t="s">
        <v>100</v>
      </c>
      <c r="O25" s="34" t="s">
        <v>100</v>
      </c>
      <c r="P25" s="34" t="s">
        <v>100</v>
      </c>
      <c r="Q25" s="34" t="s">
        <v>100</v>
      </c>
      <c r="R25" s="34" t="s">
        <v>100</v>
      </c>
      <c r="S25" s="34" t="s">
        <v>100</v>
      </c>
      <c r="T25" s="34" t="s">
        <v>100</v>
      </c>
      <c r="U25" s="34" t="s">
        <v>100</v>
      </c>
      <c r="V25" s="34" t="s">
        <v>100</v>
      </c>
      <c r="W25" s="34" t="s">
        <v>100</v>
      </c>
      <c r="X25" s="34" t="s">
        <v>100</v>
      </c>
      <c r="Y25" s="34" t="s">
        <v>100</v>
      </c>
      <c r="Z25" s="34" t="s">
        <v>100</v>
      </c>
      <c r="AA25" s="34" t="s">
        <v>100</v>
      </c>
      <c r="AB25" s="34" t="s">
        <v>100</v>
      </c>
      <c r="AC25" s="34" t="s">
        <v>100</v>
      </c>
      <c r="AD25" s="34" t="s">
        <v>100</v>
      </c>
      <c r="AE25" s="34" t="s">
        <v>100</v>
      </c>
      <c r="AF25" s="34" t="s">
        <v>100</v>
      </c>
      <c r="AG25" s="34" t="s">
        <v>100</v>
      </c>
      <c r="AH25" s="34" t="s">
        <v>100</v>
      </c>
      <c r="AI25" s="34" t="s">
        <v>100</v>
      </c>
      <c r="AJ25" s="34"/>
      <c r="AK25" s="34" t="s">
        <v>100</v>
      </c>
      <c r="AL25" s="34"/>
      <c r="AM25" s="34" t="s">
        <v>100</v>
      </c>
      <c r="AN25" s="34" t="s">
        <v>100</v>
      </c>
      <c r="AO25" s="34"/>
      <c r="AP25" s="34"/>
      <c r="AQ25" s="34" t="s">
        <v>100</v>
      </c>
      <c r="AR25" s="34" t="s">
        <v>100</v>
      </c>
      <c r="AS25" s="34" t="s">
        <v>100</v>
      </c>
      <c r="AT25" s="110" t="s">
        <v>100</v>
      </c>
      <c r="AU25" s="110" t="s">
        <v>100</v>
      </c>
      <c r="AV25" s="110" t="s">
        <v>100</v>
      </c>
      <c r="AW25" s="110" t="s">
        <v>100</v>
      </c>
      <c r="AX25" s="110" t="s">
        <v>100</v>
      </c>
      <c r="AY25" s="110"/>
      <c r="AZ25" s="110" t="s">
        <v>100</v>
      </c>
      <c r="BA25" s="110" t="s">
        <v>100</v>
      </c>
      <c r="BB25" s="110" t="s">
        <v>100</v>
      </c>
      <c r="BC25" s="108" t="s">
        <v>92</v>
      </c>
      <c r="BD25" s="29" t="s">
        <v>22</v>
      </c>
      <c r="BE25" s="99"/>
      <c r="BF25" s="23">
        <f>COUNTIF(BG25:CW25,"●")</f>
        <v>2</v>
      </c>
      <c r="BG25" s="18"/>
      <c r="BH25" s="18"/>
      <c r="BI25" s="34"/>
      <c r="BJ25" s="34"/>
      <c r="BK25" s="34"/>
      <c r="BL25" s="34"/>
      <c r="BM25" s="34" t="s">
        <v>100</v>
      </c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 t="s">
        <v>100</v>
      </c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108" t="s">
        <v>48</v>
      </c>
      <c r="CY25" s="100" t="s">
        <v>21</v>
      </c>
      <c r="CZ25" s="99"/>
      <c r="DA25" s="23">
        <f t="shared" si="17"/>
        <v>40</v>
      </c>
      <c r="DB25" s="72" t="s">
        <v>147</v>
      </c>
      <c r="DC25" s="72" t="s">
        <v>147</v>
      </c>
      <c r="DD25" s="110" t="s">
        <v>100</v>
      </c>
      <c r="DE25" s="110"/>
      <c r="DF25" s="110" t="s">
        <v>100</v>
      </c>
      <c r="DG25" s="110" t="s">
        <v>100</v>
      </c>
      <c r="DH25" s="110" t="s">
        <v>100</v>
      </c>
      <c r="DI25" s="110" t="s">
        <v>100</v>
      </c>
      <c r="DJ25" s="110" t="s">
        <v>100</v>
      </c>
      <c r="DK25" s="110" t="s">
        <v>100</v>
      </c>
      <c r="DL25" s="110" t="s">
        <v>100</v>
      </c>
      <c r="DM25" s="110" t="s">
        <v>100</v>
      </c>
      <c r="DN25" s="110" t="s">
        <v>100</v>
      </c>
      <c r="DO25" s="110" t="s">
        <v>100</v>
      </c>
      <c r="DP25" s="110" t="s">
        <v>100</v>
      </c>
      <c r="DQ25" s="110" t="s">
        <v>100</v>
      </c>
      <c r="DR25" s="110" t="s">
        <v>100</v>
      </c>
      <c r="DS25" s="110" t="s">
        <v>100</v>
      </c>
      <c r="DT25" s="110" t="s">
        <v>100</v>
      </c>
      <c r="DU25" s="110" t="s">
        <v>100</v>
      </c>
      <c r="DV25" s="110" t="s">
        <v>100</v>
      </c>
      <c r="DW25" s="110" t="s">
        <v>100</v>
      </c>
      <c r="DX25" s="110" t="s">
        <v>100</v>
      </c>
      <c r="DY25" s="110" t="s">
        <v>100</v>
      </c>
      <c r="DZ25" s="110" t="s">
        <v>100</v>
      </c>
      <c r="EA25" s="110" t="s">
        <v>100</v>
      </c>
      <c r="EB25" s="110" t="s">
        <v>100</v>
      </c>
      <c r="EC25" s="110" t="s">
        <v>100</v>
      </c>
      <c r="ED25" s="110" t="s">
        <v>100</v>
      </c>
      <c r="EE25" s="110" t="s">
        <v>100</v>
      </c>
      <c r="EF25" s="110" t="s">
        <v>100</v>
      </c>
      <c r="EG25" s="110" t="s">
        <v>100</v>
      </c>
      <c r="EH25" s="110"/>
      <c r="EI25" s="110" t="s">
        <v>100</v>
      </c>
      <c r="EJ25" s="110" t="s">
        <v>100</v>
      </c>
      <c r="EK25" s="110" t="s">
        <v>100</v>
      </c>
      <c r="EL25" s="110" t="s">
        <v>100</v>
      </c>
      <c r="EM25" s="110"/>
      <c r="EN25" s="110" t="s">
        <v>100</v>
      </c>
      <c r="EO25" s="110" t="s">
        <v>100</v>
      </c>
      <c r="EP25" s="110" t="s">
        <v>100</v>
      </c>
      <c r="EQ25" s="110" t="s">
        <v>100</v>
      </c>
      <c r="ER25" s="109" t="s">
        <v>100</v>
      </c>
      <c r="ES25" s="107" t="s">
        <v>50</v>
      </c>
      <c r="ET25" s="100" t="s">
        <v>21</v>
      </c>
      <c r="EU25" s="99"/>
      <c r="EV25" s="23">
        <f>COUNTIF(EW25:GM25,"●")</f>
        <v>25</v>
      </c>
      <c r="EW25" s="18"/>
      <c r="EX25" s="72" t="s">
        <v>147</v>
      </c>
      <c r="EY25" s="110"/>
      <c r="EZ25" s="110"/>
      <c r="FA25" s="110"/>
      <c r="FB25" s="110" t="s">
        <v>100</v>
      </c>
      <c r="FC25" s="110" t="s">
        <v>100</v>
      </c>
      <c r="FD25" s="110" t="s">
        <v>100</v>
      </c>
      <c r="FE25" s="110" t="s">
        <v>100</v>
      </c>
      <c r="FF25" s="110" t="s">
        <v>100</v>
      </c>
      <c r="FG25" s="110" t="s">
        <v>100</v>
      </c>
      <c r="FH25" s="110" t="s">
        <v>100</v>
      </c>
      <c r="FI25" s="110"/>
      <c r="FJ25" s="110" t="s">
        <v>100</v>
      </c>
      <c r="FK25" s="110" t="s">
        <v>100</v>
      </c>
      <c r="FL25" s="110" t="s">
        <v>100</v>
      </c>
      <c r="FM25" s="110"/>
      <c r="FN25" s="110"/>
      <c r="FO25" s="110">
        <v>5</v>
      </c>
      <c r="FP25" s="110" t="s">
        <v>100</v>
      </c>
      <c r="FQ25" s="110" t="s">
        <v>100</v>
      </c>
      <c r="FR25" s="110" t="s">
        <v>100</v>
      </c>
      <c r="FS25" s="110"/>
      <c r="FT25" s="110" t="s">
        <v>100</v>
      </c>
      <c r="FU25" s="110" t="s">
        <v>100</v>
      </c>
      <c r="FV25" s="110"/>
      <c r="FW25" s="110"/>
      <c r="FX25" s="110"/>
      <c r="FY25" s="110" t="s">
        <v>100</v>
      </c>
      <c r="FZ25" s="110" t="s">
        <v>100</v>
      </c>
      <c r="GA25" s="110"/>
      <c r="GB25" s="110" t="s">
        <v>100</v>
      </c>
      <c r="GC25" s="110" t="s">
        <v>100</v>
      </c>
      <c r="GD25" s="110" t="s">
        <v>100</v>
      </c>
      <c r="GE25" s="110" t="s">
        <v>100</v>
      </c>
      <c r="GF25" s="110"/>
      <c r="GG25" s="110"/>
      <c r="GH25" s="110"/>
      <c r="GI25" s="110"/>
      <c r="GJ25" s="110"/>
      <c r="GK25" s="110" t="s">
        <v>100</v>
      </c>
      <c r="GL25" s="110" t="s">
        <v>100</v>
      </c>
      <c r="GM25" s="109" t="s">
        <v>100</v>
      </c>
      <c r="GN25" s="108" t="s">
        <v>53</v>
      </c>
      <c r="GO25" s="100" t="s">
        <v>21</v>
      </c>
      <c r="GP25" s="99"/>
      <c r="GQ25" s="23">
        <f t="shared" si="18"/>
        <v>35</v>
      </c>
      <c r="GR25" s="72" t="s">
        <v>147</v>
      </c>
      <c r="GS25" s="72" t="s">
        <v>147</v>
      </c>
      <c r="GT25" s="110" t="s">
        <v>100</v>
      </c>
      <c r="GU25" s="110" t="s">
        <v>100</v>
      </c>
      <c r="GV25" s="110" t="s">
        <v>100</v>
      </c>
      <c r="GW25" s="110" t="s">
        <v>100</v>
      </c>
      <c r="GX25" s="110" t="s">
        <v>100</v>
      </c>
      <c r="GY25" s="110" t="s">
        <v>100</v>
      </c>
      <c r="GZ25" s="110" t="s">
        <v>100</v>
      </c>
      <c r="HA25" s="110" t="s">
        <v>100</v>
      </c>
      <c r="HB25" s="110" t="s">
        <v>100</v>
      </c>
      <c r="HC25" s="110" t="s">
        <v>100</v>
      </c>
      <c r="HD25" s="110" t="s">
        <v>100</v>
      </c>
      <c r="HE25" s="110" t="s">
        <v>100</v>
      </c>
      <c r="HF25" s="110" t="s">
        <v>100</v>
      </c>
      <c r="HG25" s="110" t="s">
        <v>100</v>
      </c>
      <c r="HH25" s="110" t="s">
        <v>100</v>
      </c>
      <c r="HI25" s="110" t="s">
        <v>100</v>
      </c>
      <c r="HJ25" s="110"/>
      <c r="HK25" s="110" t="s">
        <v>100</v>
      </c>
      <c r="HL25" s="110" t="s">
        <v>100</v>
      </c>
      <c r="HM25" s="110" t="s">
        <v>100</v>
      </c>
      <c r="HN25" s="110"/>
      <c r="HO25" s="110" t="s">
        <v>100</v>
      </c>
      <c r="HP25" s="110"/>
      <c r="HQ25" s="110" t="s">
        <v>100</v>
      </c>
      <c r="HR25" s="110" t="s">
        <v>100</v>
      </c>
      <c r="HS25" s="110"/>
      <c r="HT25" s="110"/>
      <c r="HU25" s="110" t="s">
        <v>100</v>
      </c>
      <c r="HV25" s="110" t="s">
        <v>100</v>
      </c>
      <c r="HW25" s="110" t="s">
        <v>100</v>
      </c>
      <c r="HX25" s="110"/>
      <c r="HY25" s="110" t="s">
        <v>100</v>
      </c>
      <c r="HZ25" s="110" t="s">
        <v>100</v>
      </c>
      <c r="IA25" s="110" t="s">
        <v>100</v>
      </c>
      <c r="IB25" s="110" t="s">
        <v>100</v>
      </c>
      <c r="IC25" s="110"/>
      <c r="ID25" s="110" t="s">
        <v>100</v>
      </c>
      <c r="IE25" s="110"/>
      <c r="IF25" s="110" t="s">
        <v>100</v>
      </c>
      <c r="IG25" s="110" t="s">
        <v>100</v>
      </c>
      <c r="IH25" s="109" t="s">
        <v>100</v>
      </c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ht="18" customHeight="1">
      <c r="A26" s="241" t="s">
        <v>232</v>
      </c>
      <c r="B26" s="242"/>
      <c r="C26" s="76">
        <v>1</v>
      </c>
      <c r="D26" s="74">
        <v>41147</v>
      </c>
      <c r="E26" s="74"/>
      <c r="F26" s="77"/>
      <c r="G26" s="75"/>
      <c r="H26" s="108" t="s">
        <v>152</v>
      </c>
      <c r="I26" s="29" t="s">
        <v>22</v>
      </c>
      <c r="J26" s="99"/>
      <c r="K26" s="23">
        <f>COUNTIF(L26:BB26,"●")</f>
        <v>41</v>
      </c>
      <c r="L26" s="72" t="s">
        <v>100</v>
      </c>
      <c r="M26" s="72" t="s">
        <v>100</v>
      </c>
      <c r="N26" s="110" t="s">
        <v>100</v>
      </c>
      <c r="O26" s="110" t="s">
        <v>100</v>
      </c>
      <c r="P26" s="110" t="s">
        <v>100</v>
      </c>
      <c r="Q26" s="110" t="s">
        <v>100</v>
      </c>
      <c r="R26" s="110" t="s">
        <v>100</v>
      </c>
      <c r="S26" s="110" t="s">
        <v>100</v>
      </c>
      <c r="T26" s="110" t="s">
        <v>100</v>
      </c>
      <c r="U26" s="110" t="s">
        <v>100</v>
      </c>
      <c r="V26" s="110" t="s">
        <v>100</v>
      </c>
      <c r="W26" s="110" t="s">
        <v>100</v>
      </c>
      <c r="X26" s="110" t="s">
        <v>100</v>
      </c>
      <c r="Y26" s="110" t="s">
        <v>100</v>
      </c>
      <c r="Z26" s="110" t="s">
        <v>100</v>
      </c>
      <c r="AA26" s="110" t="s">
        <v>100</v>
      </c>
      <c r="AB26" s="110" t="s">
        <v>100</v>
      </c>
      <c r="AC26" s="110" t="s">
        <v>100</v>
      </c>
      <c r="AD26" s="110" t="s">
        <v>100</v>
      </c>
      <c r="AE26" s="110" t="s">
        <v>100</v>
      </c>
      <c r="AF26" s="110" t="s">
        <v>100</v>
      </c>
      <c r="AG26" s="110" t="s">
        <v>100</v>
      </c>
      <c r="AH26" s="110" t="s">
        <v>100</v>
      </c>
      <c r="AI26" s="110" t="s">
        <v>100</v>
      </c>
      <c r="AJ26" s="110" t="s">
        <v>100</v>
      </c>
      <c r="AK26" s="110" t="s">
        <v>100</v>
      </c>
      <c r="AL26" s="110" t="s">
        <v>100</v>
      </c>
      <c r="AM26" s="110" t="s">
        <v>100</v>
      </c>
      <c r="AN26" s="110" t="s">
        <v>100</v>
      </c>
      <c r="AO26" s="110" t="s">
        <v>100</v>
      </c>
      <c r="AP26" s="110"/>
      <c r="AQ26" s="110" t="s">
        <v>100</v>
      </c>
      <c r="AR26" s="110" t="s">
        <v>100</v>
      </c>
      <c r="AS26" s="110" t="s">
        <v>100</v>
      </c>
      <c r="AT26" s="110" t="s">
        <v>100</v>
      </c>
      <c r="AU26" s="110" t="s">
        <v>100</v>
      </c>
      <c r="AV26" s="110" t="s">
        <v>100</v>
      </c>
      <c r="AW26" s="110"/>
      <c r="AX26" s="110" t="s">
        <v>100</v>
      </c>
      <c r="AY26" s="110" t="s">
        <v>100</v>
      </c>
      <c r="AZ26" s="110" t="s">
        <v>100</v>
      </c>
      <c r="BA26" s="110" t="s">
        <v>100</v>
      </c>
      <c r="BB26" s="110" t="s">
        <v>100</v>
      </c>
      <c r="BC26" s="108" t="s">
        <v>206</v>
      </c>
      <c r="BD26" s="29" t="s">
        <v>22</v>
      </c>
      <c r="BE26" s="99"/>
      <c r="BF26" s="23">
        <f>COUNTIF(BG26:CW26,"●")</f>
        <v>38</v>
      </c>
      <c r="BG26" s="18" t="s">
        <v>100</v>
      </c>
      <c r="BH26" s="18" t="s">
        <v>100</v>
      </c>
      <c r="BI26" s="34" t="s">
        <v>100</v>
      </c>
      <c r="BJ26" s="34"/>
      <c r="BK26" s="34" t="s">
        <v>100</v>
      </c>
      <c r="BL26" s="34"/>
      <c r="BM26" s="34" t="s">
        <v>100</v>
      </c>
      <c r="BN26" s="34" t="s">
        <v>100</v>
      </c>
      <c r="BO26" s="34"/>
      <c r="BP26" s="34"/>
      <c r="BQ26" s="34" t="s">
        <v>100</v>
      </c>
      <c r="BR26" s="34" t="s">
        <v>100</v>
      </c>
      <c r="BS26" s="34" t="s">
        <v>100</v>
      </c>
      <c r="BT26" s="34" t="s">
        <v>100</v>
      </c>
      <c r="BU26" s="34" t="s">
        <v>100</v>
      </c>
      <c r="BV26" s="34" t="s">
        <v>100</v>
      </c>
      <c r="BW26" s="34" t="s">
        <v>100</v>
      </c>
      <c r="BX26" s="34" t="s">
        <v>100</v>
      </c>
      <c r="BY26" s="34" t="s">
        <v>100</v>
      </c>
      <c r="BZ26" s="34" t="s">
        <v>100</v>
      </c>
      <c r="CA26" s="34" t="s">
        <v>100</v>
      </c>
      <c r="CB26" s="34" t="s">
        <v>100</v>
      </c>
      <c r="CC26" s="34" t="s">
        <v>100</v>
      </c>
      <c r="CD26" s="34" t="s">
        <v>100</v>
      </c>
      <c r="CE26" s="34" t="s">
        <v>100</v>
      </c>
      <c r="CF26" s="34" t="s">
        <v>100</v>
      </c>
      <c r="CG26" s="34" t="s">
        <v>100</v>
      </c>
      <c r="CH26" s="34" t="s">
        <v>100</v>
      </c>
      <c r="CI26" s="34" t="s">
        <v>100</v>
      </c>
      <c r="CJ26" s="34" t="s">
        <v>100</v>
      </c>
      <c r="CK26" s="34" t="s">
        <v>100</v>
      </c>
      <c r="CL26" s="34" t="s">
        <v>100</v>
      </c>
      <c r="CM26" s="34" t="s">
        <v>100</v>
      </c>
      <c r="CN26" s="34" t="s">
        <v>100</v>
      </c>
      <c r="CO26" s="34" t="s">
        <v>100</v>
      </c>
      <c r="CP26" s="34" t="s">
        <v>100</v>
      </c>
      <c r="CQ26" s="34" t="s">
        <v>100</v>
      </c>
      <c r="CR26" s="34"/>
      <c r="CS26" s="34" t="s">
        <v>100</v>
      </c>
      <c r="CT26" s="34" t="s">
        <v>100</v>
      </c>
      <c r="CU26" s="34" t="s">
        <v>100</v>
      </c>
      <c r="CV26" s="110" t="s">
        <v>100</v>
      </c>
      <c r="CW26" s="110" t="s">
        <v>100</v>
      </c>
      <c r="CX26" s="108" t="s">
        <v>55</v>
      </c>
      <c r="CY26" s="100" t="s">
        <v>21</v>
      </c>
      <c r="CZ26" s="99"/>
      <c r="DA26" s="23">
        <f t="shared" si="17"/>
        <v>40</v>
      </c>
      <c r="DB26" s="72" t="s">
        <v>147</v>
      </c>
      <c r="DC26" s="72" t="s">
        <v>147</v>
      </c>
      <c r="DD26" s="110" t="s">
        <v>100</v>
      </c>
      <c r="DE26" s="110" t="s">
        <v>100</v>
      </c>
      <c r="DF26" s="110" t="s">
        <v>100</v>
      </c>
      <c r="DG26" s="110" t="s">
        <v>100</v>
      </c>
      <c r="DH26" s="110" t="s">
        <v>100</v>
      </c>
      <c r="DI26" s="110" t="s">
        <v>100</v>
      </c>
      <c r="DJ26" s="110" t="s">
        <v>100</v>
      </c>
      <c r="DK26" s="110" t="s">
        <v>100</v>
      </c>
      <c r="DL26" s="110" t="s">
        <v>100</v>
      </c>
      <c r="DM26" s="110" t="s">
        <v>100</v>
      </c>
      <c r="DN26" s="110" t="s">
        <v>100</v>
      </c>
      <c r="DO26" s="110" t="s">
        <v>100</v>
      </c>
      <c r="DP26" s="110" t="s">
        <v>100</v>
      </c>
      <c r="DQ26" s="110" t="s">
        <v>100</v>
      </c>
      <c r="DR26" s="110"/>
      <c r="DS26" s="110" t="s">
        <v>100</v>
      </c>
      <c r="DT26" s="110" t="s">
        <v>100</v>
      </c>
      <c r="DU26" s="110"/>
      <c r="DV26" s="110" t="s">
        <v>100</v>
      </c>
      <c r="DW26" s="110" t="s">
        <v>100</v>
      </c>
      <c r="DX26" s="110" t="s">
        <v>100</v>
      </c>
      <c r="DY26" s="110" t="s">
        <v>100</v>
      </c>
      <c r="DZ26" s="110" t="s">
        <v>100</v>
      </c>
      <c r="EA26" s="110" t="s">
        <v>100</v>
      </c>
      <c r="EB26" s="110" t="s">
        <v>100</v>
      </c>
      <c r="EC26" s="110" t="s">
        <v>100</v>
      </c>
      <c r="ED26" s="110" t="s">
        <v>100</v>
      </c>
      <c r="EE26" s="110" t="s">
        <v>100</v>
      </c>
      <c r="EF26" s="110" t="s">
        <v>100</v>
      </c>
      <c r="EG26" s="110" t="s">
        <v>100</v>
      </c>
      <c r="EH26" s="110" t="s">
        <v>100</v>
      </c>
      <c r="EI26" s="110" t="s">
        <v>100</v>
      </c>
      <c r="EJ26" s="110" t="s">
        <v>100</v>
      </c>
      <c r="EK26" s="110" t="s">
        <v>100</v>
      </c>
      <c r="EL26" s="110" t="s">
        <v>100</v>
      </c>
      <c r="EM26" s="110"/>
      <c r="EN26" s="110" t="s">
        <v>100</v>
      </c>
      <c r="EO26" s="110" t="s">
        <v>100</v>
      </c>
      <c r="EP26" s="110" t="s">
        <v>100</v>
      </c>
      <c r="EQ26" s="110" t="s">
        <v>100</v>
      </c>
      <c r="ER26" s="109" t="s">
        <v>100</v>
      </c>
      <c r="ES26" s="107" t="s">
        <v>95</v>
      </c>
      <c r="ET26" s="100" t="s">
        <v>21</v>
      </c>
      <c r="EU26" s="99"/>
      <c r="EV26" s="23">
        <f>COUNTIF(EW26:GM26,"●")</f>
        <v>22</v>
      </c>
      <c r="EW26" s="18"/>
      <c r="EX26" s="72" t="s">
        <v>147</v>
      </c>
      <c r="EY26" s="110"/>
      <c r="EZ26" s="110"/>
      <c r="FA26" s="110"/>
      <c r="FB26" s="110" t="s">
        <v>100</v>
      </c>
      <c r="FC26" s="110" t="s">
        <v>100</v>
      </c>
      <c r="FD26" s="110" t="s">
        <v>100</v>
      </c>
      <c r="FE26" s="110" t="s">
        <v>100</v>
      </c>
      <c r="FF26" s="110" t="s">
        <v>100</v>
      </c>
      <c r="FG26" s="110" t="s">
        <v>100</v>
      </c>
      <c r="FH26" s="110" t="s">
        <v>100</v>
      </c>
      <c r="FI26" s="110"/>
      <c r="FJ26" s="110" t="s">
        <v>100</v>
      </c>
      <c r="FK26" s="110" t="s">
        <v>100</v>
      </c>
      <c r="FL26" s="110" t="s">
        <v>100</v>
      </c>
      <c r="FM26" s="110"/>
      <c r="FN26" s="110"/>
      <c r="FO26" s="110">
        <v>4</v>
      </c>
      <c r="FP26" s="110" t="s">
        <v>100</v>
      </c>
      <c r="FQ26" s="110" t="s">
        <v>100</v>
      </c>
      <c r="FR26" s="110" t="s">
        <v>100</v>
      </c>
      <c r="FS26" s="110"/>
      <c r="FT26" s="110" t="s">
        <v>100</v>
      </c>
      <c r="FU26" s="110" t="s">
        <v>100</v>
      </c>
      <c r="FV26" s="110"/>
      <c r="FW26" s="110"/>
      <c r="FX26" s="110"/>
      <c r="FY26" s="110" t="s">
        <v>100</v>
      </c>
      <c r="FZ26" s="110" t="s">
        <v>100</v>
      </c>
      <c r="GA26" s="110"/>
      <c r="GB26" s="110"/>
      <c r="GC26" s="110" t="s">
        <v>100</v>
      </c>
      <c r="GD26" s="110"/>
      <c r="GE26" s="110" t="s">
        <v>100</v>
      </c>
      <c r="GF26" s="110"/>
      <c r="GG26" s="110"/>
      <c r="GH26" s="110"/>
      <c r="GI26" s="110"/>
      <c r="GJ26" s="110"/>
      <c r="GK26" s="110" t="s">
        <v>100</v>
      </c>
      <c r="GL26" s="110" t="s">
        <v>100</v>
      </c>
      <c r="GM26" s="109"/>
      <c r="GN26" s="108" t="s">
        <v>97</v>
      </c>
      <c r="GO26" s="100" t="s">
        <v>21</v>
      </c>
      <c r="GP26" s="99"/>
      <c r="GQ26" s="23">
        <f t="shared" si="18"/>
        <v>37</v>
      </c>
      <c r="GR26" s="72" t="s">
        <v>147</v>
      </c>
      <c r="GS26" s="72" t="s">
        <v>147</v>
      </c>
      <c r="GT26" s="110" t="s">
        <v>100</v>
      </c>
      <c r="GU26" s="110"/>
      <c r="GV26" s="110" t="s">
        <v>100</v>
      </c>
      <c r="GW26" s="110" t="s">
        <v>100</v>
      </c>
      <c r="GX26" s="110" t="s">
        <v>100</v>
      </c>
      <c r="GY26" s="110"/>
      <c r="GZ26" s="110" t="s">
        <v>100</v>
      </c>
      <c r="HA26" s="110" t="s">
        <v>100</v>
      </c>
      <c r="HB26" s="110" t="s">
        <v>100</v>
      </c>
      <c r="HC26" s="110" t="s">
        <v>100</v>
      </c>
      <c r="HD26" s="110" t="s">
        <v>100</v>
      </c>
      <c r="HE26" s="110" t="s">
        <v>100</v>
      </c>
      <c r="HF26" s="110" t="s">
        <v>100</v>
      </c>
      <c r="HG26" s="110" t="s">
        <v>100</v>
      </c>
      <c r="HH26" s="110" t="s">
        <v>100</v>
      </c>
      <c r="HI26" s="110" t="s">
        <v>100</v>
      </c>
      <c r="HJ26" s="110" t="s">
        <v>100</v>
      </c>
      <c r="HK26" s="110" t="s">
        <v>100</v>
      </c>
      <c r="HL26" s="110" t="s">
        <v>100</v>
      </c>
      <c r="HM26" s="110" t="s">
        <v>100</v>
      </c>
      <c r="HN26" s="110" t="s">
        <v>100</v>
      </c>
      <c r="HO26" s="110" t="s">
        <v>100</v>
      </c>
      <c r="HP26" s="110" t="s">
        <v>100</v>
      </c>
      <c r="HQ26" s="110" t="s">
        <v>100</v>
      </c>
      <c r="HR26" s="110" t="s">
        <v>100</v>
      </c>
      <c r="HS26" s="110"/>
      <c r="HT26" s="110" t="s">
        <v>100</v>
      </c>
      <c r="HU26" s="110" t="s">
        <v>100</v>
      </c>
      <c r="HV26" s="110"/>
      <c r="HW26" s="110" t="s">
        <v>100</v>
      </c>
      <c r="HX26" s="110"/>
      <c r="HY26" s="110" t="s">
        <v>100</v>
      </c>
      <c r="HZ26" s="110" t="s">
        <v>100</v>
      </c>
      <c r="IA26" s="110" t="s">
        <v>100</v>
      </c>
      <c r="IB26" s="110" t="s">
        <v>100</v>
      </c>
      <c r="IC26" s="110"/>
      <c r="ID26" s="110" t="s">
        <v>100</v>
      </c>
      <c r="IE26" s="110" t="s">
        <v>100</v>
      </c>
      <c r="IF26" s="110" t="s">
        <v>100</v>
      </c>
      <c r="IG26" s="110" t="s">
        <v>100</v>
      </c>
      <c r="IH26" s="109" t="s">
        <v>100</v>
      </c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ht="18" customHeight="1">
      <c r="A27" s="241" t="s">
        <v>234</v>
      </c>
      <c r="B27" s="242"/>
      <c r="C27" s="73" t="s">
        <v>158</v>
      </c>
      <c r="D27" s="74">
        <v>41154</v>
      </c>
      <c r="E27" s="74" t="s">
        <v>236</v>
      </c>
      <c r="F27" s="77"/>
      <c r="G27" s="75"/>
      <c r="H27" s="108" t="s">
        <v>153</v>
      </c>
      <c r="I27" s="29" t="s">
        <v>22</v>
      </c>
      <c r="J27" s="99"/>
      <c r="K27" s="23">
        <f>COUNTIF(L27:BB27,"●")</f>
        <v>32</v>
      </c>
      <c r="L27" s="72" t="s">
        <v>100</v>
      </c>
      <c r="M27" s="72" t="s">
        <v>100</v>
      </c>
      <c r="N27" s="110" t="s">
        <v>100</v>
      </c>
      <c r="O27" s="110" t="s">
        <v>100</v>
      </c>
      <c r="P27" s="110" t="s">
        <v>100</v>
      </c>
      <c r="Q27" s="110" t="s">
        <v>100</v>
      </c>
      <c r="R27" s="110" t="s">
        <v>100</v>
      </c>
      <c r="S27" s="110" t="s">
        <v>100</v>
      </c>
      <c r="T27" s="110" t="s">
        <v>100</v>
      </c>
      <c r="U27" s="110" t="s">
        <v>100</v>
      </c>
      <c r="V27" s="110" t="s">
        <v>100</v>
      </c>
      <c r="W27" s="110" t="s">
        <v>100</v>
      </c>
      <c r="X27" s="110" t="s">
        <v>100</v>
      </c>
      <c r="Y27" s="110" t="s">
        <v>100</v>
      </c>
      <c r="Z27" s="110" t="s">
        <v>100</v>
      </c>
      <c r="AA27" s="110" t="s">
        <v>100</v>
      </c>
      <c r="AB27" s="110" t="s">
        <v>100</v>
      </c>
      <c r="AC27" s="110" t="s">
        <v>100</v>
      </c>
      <c r="AD27" s="110" t="s">
        <v>100</v>
      </c>
      <c r="AE27" s="110" t="s">
        <v>100</v>
      </c>
      <c r="AF27" s="110" t="s">
        <v>100</v>
      </c>
      <c r="AG27" s="110" t="s">
        <v>100</v>
      </c>
      <c r="AH27" s="110" t="s">
        <v>100</v>
      </c>
      <c r="AI27" s="110" t="s">
        <v>100</v>
      </c>
      <c r="AJ27" s="110"/>
      <c r="AK27" s="110" t="s">
        <v>100</v>
      </c>
      <c r="AL27" s="110" t="s">
        <v>100</v>
      </c>
      <c r="AM27" s="110" t="s">
        <v>100</v>
      </c>
      <c r="AN27" s="110" t="s">
        <v>100</v>
      </c>
      <c r="AO27" s="110" t="s">
        <v>100</v>
      </c>
      <c r="AP27" s="110"/>
      <c r="AQ27" s="110" t="s">
        <v>100</v>
      </c>
      <c r="AR27" s="110" t="s">
        <v>100</v>
      </c>
      <c r="AS27" s="110"/>
      <c r="AT27" s="110"/>
      <c r="AU27" s="110"/>
      <c r="AV27" s="110"/>
      <c r="AW27" s="110"/>
      <c r="AX27" s="110" t="s">
        <v>100</v>
      </c>
      <c r="AY27" s="110"/>
      <c r="AZ27" s="110"/>
      <c r="BA27" s="110"/>
      <c r="BB27" s="110"/>
      <c r="BC27" s="108" t="s">
        <v>207</v>
      </c>
      <c r="BD27" s="29" t="s">
        <v>22</v>
      </c>
      <c r="BE27" s="99"/>
      <c r="BF27" s="23">
        <f>COUNTIF(BG27:CW27,"●")</f>
        <v>40</v>
      </c>
      <c r="BG27" s="72" t="s">
        <v>100</v>
      </c>
      <c r="BH27" s="72" t="s">
        <v>100</v>
      </c>
      <c r="BI27" s="110" t="s">
        <v>100</v>
      </c>
      <c r="BJ27" s="110"/>
      <c r="BK27" s="110" t="s">
        <v>100</v>
      </c>
      <c r="BL27" s="110" t="s">
        <v>100</v>
      </c>
      <c r="BM27" s="110" t="s">
        <v>100</v>
      </c>
      <c r="BN27" s="110" t="s">
        <v>100</v>
      </c>
      <c r="BO27" s="110" t="s">
        <v>100</v>
      </c>
      <c r="BP27" s="110" t="s">
        <v>100</v>
      </c>
      <c r="BQ27" s="110" t="s">
        <v>100</v>
      </c>
      <c r="BR27" s="110" t="s">
        <v>100</v>
      </c>
      <c r="BS27" s="110" t="s">
        <v>100</v>
      </c>
      <c r="BT27" s="110" t="s">
        <v>100</v>
      </c>
      <c r="BU27" s="110" t="s">
        <v>100</v>
      </c>
      <c r="BV27" s="110" t="s">
        <v>100</v>
      </c>
      <c r="BW27" s="110" t="s">
        <v>100</v>
      </c>
      <c r="BX27" s="110" t="s">
        <v>100</v>
      </c>
      <c r="BY27" s="110" t="s">
        <v>100</v>
      </c>
      <c r="BZ27" s="110" t="s">
        <v>100</v>
      </c>
      <c r="CA27" s="110" t="s">
        <v>100</v>
      </c>
      <c r="CB27" s="110" t="s">
        <v>100</v>
      </c>
      <c r="CC27" s="110" t="s">
        <v>100</v>
      </c>
      <c r="CD27" s="110" t="s">
        <v>100</v>
      </c>
      <c r="CE27" s="110"/>
      <c r="CF27" s="110" t="s">
        <v>100</v>
      </c>
      <c r="CG27" s="110" t="s">
        <v>100</v>
      </c>
      <c r="CH27" s="110" t="s">
        <v>100</v>
      </c>
      <c r="CI27" s="110" t="s">
        <v>100</v>
      </c>
      <c r="CJ27" s="110" t="s">
        <v>100</v>
      </c>
      <c r="CK27" s="110" t="s">
        <v>100</v>
      </c>
      <c r="CL27" s="110" t="s">
        <v>100</v>
      </c>
      <c r="CM27" s="110" t="s">
        <v>100</v>
      </c>
      <c r="CN27" s="110" t="s">
        <v>100</v>
      </c>
      <c r="CO27" s="34" t="s">
        <v>100</v>
      </c>
      <c r="CP27" s="34" t="s">
        <v>100</v>
      </c>
      <c r="CQ27" s="34" t="s">
        <v>100</v>
      </c>
      <c r="CR27" s="34"/>
      <c r="CS27" s="34" t="s">
        <v>100</v>
      </c>
      <c r="CT27" s="34" t="s">
        <v>100</v>
      </c>
      <c r="CU27" s="34" t="s">
        <v>100</v>
      </c>
      <c r="CV27" s="110" t="s">
        <v>100</v>
      </c>
      <c r="CW27" s="110" t="s">
        <v>100</v>
      </c>
      <c r="CX27" s="108" t="s">
        <v>94</v>
      </c>
      <c r="CY27" s="100" t="s">
        <v>21</v>
      </c>
      <c r="CZ27" s="99"/>
      <c r="DA27" s="23">
        <f t="shared" si="17"/>
        <v>0</v>
      </c>
      <c r="DB27" s="18"/>
      <c r="DC27" s="18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110"/>
      <c r="EK27" s="110"/>
      <c r="EL27" s="110"/>
      <c r="EM27" s="110"/>
      <c r="EN27" s="110"/>
      <c r="EO27" s="110"/>
      <c r="EP27" s="110"/>
      <c r="EQ27" s="110"/>
      <c r="ER27" s="109"/>
      <c r="ES27" s="107" t="s">
        <v>215</v>
      </c>
      <c r="ET27" s="100" t="s">
        <v>21</v>
      </c>
      <c r="EU27" s="99"/>
      <c r="EV27" s="23">
        <f>COUNTIF(EW27:GM27,"●")</f>
        <v>1</v>
      </c>
      <c r="EW27" s="72"/>
      <c r="EX27" s="72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 t="s">
        <v>100</v>
      </c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09"/>
      <c r="GN27" s="108" t="s">
        <v>54</v>
      </c>
      <c r="GO27" s="100" t="s">
        <v>21</v>
      </c>
      <c r="GP27" s="99"/>
      <c r="GQ27" s="23">
        <f t="shared" si="18"/>
        <v>17</v>
      </c>
      <c r="GR27" s="72" t="s">
        <v>147</v>
      </c>
      <c r="GS27" s="72"/>
      <c r="GT27" s="110"/>
      <c r="GU27" s="110"/>
      <c r="GV27" s="110" t="s">
        <v>100</v>
      </c>
      <c r="GW27" s="110"/>
      <c r="GX27" s="110" t="s">
        <v>100</v>
      </c>
      <c r="GY27" s="110" t="s">
        <v>100</v>
      </c>
      <c r="GZ27" s="110" t="s">
        <v>100</v>
      </c>
      <c r="HA27" s="110" t="s">
        <v>100</v>
      </c>
      <c r="HB27" s="110" t="s">
        <v>100</v>
      </c>
      <c r="HC27" s="110" t="s">
        <v>100</v>
      </c>
      <c r="HD27" s="110" t="s">
        <v>100</v>
      </c>
      <c r="HE27" s="110" t="s">
        <v>100</v>
      </c>
      <c r="HF27" s="110" t="s">
        <v>100</v>
      </c>
      <c r="HG27" s="110"/>
      <c r="HH27" s="110"/>
      <c r="HI27" s="110" t="s">
        <v>100</v>
      </c>
      <c r="HJ27" s="110"/>
      <c r="HK27" s="110" t="s">
        <v>100</v>
      </c>
      <c r="HL27" s="110"/>
      <c r="HM27" s="110" t="s">
        <v>100</v>
      </c>
      <c r="HN27" s="110" t="s">
        <v>100</v>
      </c>
      <c r="HO27" s="110"/>
      <c r="HP27" s="110"/>
      <c r="HQ27" s="110" t="s">
        <v>100</v>
      </c>
      <c r="HR27" s="110" t="s">
        <v>100</v>
      </c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09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ht="18" customHeight="1">
      <c r="A28" s="176" t="s">
        <v>235</v>
      </c>
      <c r="B28" s="177"/>
      <c r="C28" s="172">
        <v>1</v>
      </c>
      <c r="D28" s="74">
        <v>41154</v>
      </c>
      <c r="E28" s="174"/>
      <c r="F28" s="172"/>
      <c r="G28" s="173"/>
      <c r="H28" s="108" t="s">
        <v>154</v>
      </c>
      <c r="I28" s="29" t="s">
        <v>22</v>
      </c>
      <c r="J28" s="99"/>
      <c r="K28" s="23">
        <f>COUNTIF(L28:BB28,"●")</f>
        <v>13</v>
      </c>
      <c r="L28" s="72"/>
      <c r="M28" s="72" t="s">
        <v>100</v>
      </c>
      <c r="N28" s="110"/>
      <c r="O28" s="110" t="s">
        <v>100</v>
      </c>
      <c r="P28" s="110" t="s">
        <v>100</v>
      </c>
      <c r="Q28" s="110"/>
      <c r="R28" s="110" t="s">
        <v>100</v>
      </c>
      <c r="S28" s="110" t="s">
        <v>100</v>
      </c>
      <c r="T28" s="110" t="s">
        <v>100</v>
      </c>
      <c r="U28" s="110" t="s">
        <v>100</v>
      </c>
      <c r="V28" s="110" t="s">
        <v>100</v>
      </c>
      <c r="W28" s="110"/>
      <c r="X28" s="110" t="s">
        <v>100</v>
      </c>
      <c r="Y28" s="110"/>
      <c r="Z28" s="110"/>
      <c r="AA28" s="110"/>
      <c r="AB28" s="110"/>
      <c r="AC28" s="110"/>
      <c r="AD28" s="110"/>
      <c r="AE28" s="110"/>
      <c r="AF28" s="110"/>
      <c r="AG28" s="110"/>
      <c r="AH28" s="110" t="s">
        <v>100</v>
      </c>
      <c r="AI28" s="110"/>
      <c r="AJ28" s="110"/>
      <c r="AK28" s="110"/>
      <c r="AL28" s="110"/>
      <c r="AM28" s="110"/>
      <c r="AN28" s="110"/>
      <c r="AO28" s="110"/>
      <c r="AP28" s="110"/>
      <c r="AQ28" s="110"/>
      <c r="AR28" s="110" t="s">
        <v>100</v>
      </c>
      <c r="AS28" s="110" t="s">
        <v>100</v>
      </c>
      <c r="AT28" s="110"/>
      <c r="AU28" s="110"/>
      <c r="AV28" s="110"/>
      <c r="AW28" s="110"/>
      <c r="AX28" s="110"/>
      <c r="AY28" s="110"/>
      <c r="AZ28" s="110"/>
      <c r="BA28" s="110" t="s">
        <v>100</v>
      </c>
      <c r="BB28" s="110"/>
      <c r="BC28" s="108"/>
      <c r="BD28" s="2"/>
      <c r="BE28" s="99"/>
      <c r="BF28" s="23"/>
      <c r="BG28" s="72"/>
      <c r="BH28" s="72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08" t="s">
        <v>51</v>
      </c>
      <c r="CY28" s="100" t="s">
        <v>21</v>
      </c>
      <c r="CZ28" s="99"/>
      <c r="DA28" s="23">
        <f t="shared" si="17"/>
        <v>37</v>
      </c>
      <c r="DB28" s="72" t="s">
        <v>147</v>
      </c>
      <c r="DC28" s="72" t="s">
        <v>147</v>
      </c>
      <c r="DD28" s="110" t="s">
        <v>100</v>
      </c>
      <c r="DE28" s="110" t="s">
        <v>100</v>
      </c>
      <c r="DF28" s="110" t="s">
        <v>100</v>
      </c>
      <c r="DG28" s="110" t="s">
        <v>100</v>
      </c>
      <c r="DH28" s="110" t="s">
        <v>100</v>
      </c>
      <c r="DI28" s="110" t="s">
        <v>100</v>
      </c>
      <c r="DJ28" s="110" t="s">
        <v>100</v>
      </c>
      <c r="DK28" s="110" t="s">
        <v>100</v>
      </c>
      <c r="DL28" s="110" t="s">
        <v>100</v>
      </c>
      <c r="DM28" s="110"/>
      <c r="DN28" s="110" t="s">
        <v>100</v>
      </c>
      <c r="DO28" s="110" t="s">
        <v>100</v>
      </c>
      <c r="DP28" s="110" t="s">
        <v>100</v>
      </c>
      <c r="DQ28" s="110" t="s">
        <v>100</v>
      </c>
      <c r="DR28" s="110" t="s">
        <v>100</v>
      </c>
      <c r="DS28" s="110" t="s">
        <v>100</v>
      </c>
      <c r="DT28" s="110"/>
      <c r="DU28" s="110" t="s">
        <v>100</v>
      </c>
      <c r="DV28" s="110" t="s">
        <v>100</v>
      </c>
      <c r="DW28" s="110" t="s">
        <v>100</v>
      </c>
      <c r="DX28" s="110" t="s">
        <v>100</v>
      </c>
      <c r="DY28" s="110" t="s">
        <v>100</v>
      </c>
      <c r="DZ28" s="110"/>
      <c r="EA28" s="110" t="s">
        <v>100</v>
      </c>
      <c r="EB28" s="110" t="s">
        <v>100</v>
      </c>
      <c r="EC28" s="110" t="s">
        <v>100</v>
      </c>
      <c r="ED28" s="110" t="s">
        <v>100</v>
      </c>
      <c r="EE28" s="110" t="s">
        <v>100</v>
      </c>
      <c r="EF28" s="110" t="s">
        <v>100</v>
      </c>
      <c r="EG28" s="110" t="s">
        <v>100</v>
      </c>
      <c r="EH28" s="110" t="s">
        <v>100</v>
      </c>
      <c r="EI28" s="110"/>
      <c r="EJ28" s="110" t="s">
        <v>100</v>
      </c>
      <c r="EK28" s="110" t="s">
        <v>100</v>
      </c>
      <c r="EL28" s="110" t="s">
        <v>100</v>
      </c>
      <c r="EM28" s="110"/>
      <c r="EN28" s="110" t="s">
        <v>100</v>
      </c>
      <c r="EO28" s="110" t="s">
        <v>100</v>
      </c>
      <c r="EP28" s="110" t="s">
        <v>100</v>
      </c>
      <c r="EQ28" s="110"/>
      <c r="ER28" s="109" t="s">
        <v>100</v>
      </c>
      <c r="ES28" s="107"/>
      <c r="ET28" s="100"/>
      <c r="EU28" s="99"/>
      <c r="EV28" s="23"/>
      <c r="EW28" s="72"/>
      <c r="EX28" s="72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09"/>
      <c r="GN28" s="108" t="s">
        <v>33</v>
      </c>
      <c r="GO28" s="100" t="s">
        <v>21</v>
      </c>
      <c r="GP28" s="99"/>
      <c r="GQ28" s="23">
        <f t="shared" si="18"/>
        <v>23</v>
      </c>
      <c r="GR28" s="72" t="s">
        <v>147</v>
      </c>
      <c r="GS28" s="72" t="s">
        <v>147</v>
      </c>
      <c r="GT28" s="110" t="s">
        <v>100</v>
      </c>
      <c r="GU28" s="110"/>
      <c r="GV28" s="110" t="s">
        <v>100</v>
      </c>
      <c r="GW28" s="110" t="s">
        <v>100</v>
      </c>
      <c r="GX28" s="110" t="s">
        <v>100</v>
      </c>
      <c r="GY28" s="110" t="s">
        <v>100</v>
      </c>
      <c r="GZ28" s="110" t="s">
        <v>100</v>
      </c>
      <c r="HA28" s="110" t="s">
        <v>100</v>
      </c>
      <c r="HB28" s="110" t="s">
        <v>100</v>
      </c>
      <c r="HC28" s="110" t="s">
        <v>100</v>
      </c>
      <c r="HD28" s="110" t="s">
        <v>100</v>
      </c>
      <c r="HE28" s="110" t="s">
        <v>100</v>
      </c>
      <c r="HF28" s="110" t="s">
        <v>100</v>
      </c>
      <c r="HG28" s="110" t="s">
        <v>100</v>
      </c>
      <c r="HH28" s="110"/>
      <c r="HI28" s="110" t="s">
        <v>100</v>
      </c>
      <c r="HJ28" s="110" t="s">
        <v>100</v>
      </c>
      <c r="HK28" s="110" t="s">
        <v>100</v>
      </c>
      <c r="HL28" s="110" t="s">
        <v>100</v>
      </c>
      <c r="HM28" s="110"/>
      <c r="HN28" s="110" t="s">
        <v>100</v>
      </c>
      <c r="HO28" s="110" t="s">
        <v>100</v>
      </c>
      <c r="HP28" s="110" t="s">
        <v>100</v>
      </c>
      <c r="HQ28" s="110" t="s">
        <v>100</v>
      </c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09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ht="18" customHeight="1">
      <c r="A29" s="176" t="s">
        <v>238</v>
      </c>
      <c r="B29" s="177"/>
      <c r="C29" s="172">
        <v>2</v>
      </c>
      <c r="D29" s="74">
        <v>41175</v>
      </c>
      <c r="E29" s="172"/>
      <c r="F29" s="172"/>
      <c r="G29" s="173"/>
      <c r="H29" s="108"/>
      <c r="I29" s="2"/>
      <c r="J29" s="101"/>
      <c r="K29" s="18"/>
      <c r="L29" s="18"/>
      <c r="M29" s="18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108"/>
      <c r="BD29" s="2"/>
      <c r="BE29" s="101"/>
      <c r="BF29" s="23"/>
      <c r="BG29" s="18"/>
      <c r="BH29" s="18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108" t="s">
        <v>160</v>
      </c>
      <c r="CY29" s="100" t="s">
        <v>21</v>
      </c>
      <c r="CZ29" s="99"/>
      <c r="DA29" s="23">
        <f t="shared" si="17"/>
        <v>10</v>
      </c>
      <c r="DB29" s="18"/>
      <c r="DC29" s="110" t="s">
        <v>100</v>
      </c>
      <c r="DD29" s="110" t="s">
        <v>100</v>
      </c>
      <c r="DE29" s="110"/>
      <c r="DF29" s="110" t="s">
        <v>100</v>
      </c>
      <c r="DG29" s="110" t="s">
        <v>100</v>
      </c>
      <c r="DH29" s="110" t="s">
        <v>100</v>
      </c>
      <c r="DI29" s="110" t="s">
        <v>100</v>
      </c>
      <c r="DJ29" s="110"/>
      <c r="DK29" s="110" t="s">
        <v>100</v>
      </c>
      <c r="DL29" s="110"/>
      <c r="DM29" s="110"/>
      <c r="DN29" s="110"/>
      <c r="DO29" s="110"/>
      <c r="DP29" s="110" t="s">
        <v>100</v>
      </c>
      <c r="DQ29" s="110"/>
      <c r="DR29" s="110"/>
      <c r="DS29" s="110"/>
      <c r="DT29" s="110"/>
      <c r="DU29" s="110" t="s">
        <v>100</v>
      </c>
      <c r="DV29" s="110" t="s">
        <v>100</v>
      </c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09"/>
      <c r="ES29" s="166"/>
      <c r="ET29" s="100"/>
      <c r="EU29" s="99"/>
      <c r="EV29" s="23"/>
      <c r="EW29" s="18"/>
      <c r="EX29" s="18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108" t="s">
        <v>231</v>
      </c>
      <c r="GO29" s="100" t="s">
        <v>21</v>
      </c>
      <c r="GP29" s="99"/>
      <c r="GQ29" s="23">
        <f t="shared" si="18"/>
        <v>7</v>
      </c>
      <c r="GR29" s="72"/>
      <c r="GS29" s="72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  <c r="HJ29" s="110"/>
      <c r="HK29" s="110"/>
      <c r="HL29" s="110"/>
      <c r="HM29" s="110"/>
      <c r="HN29" s="110"/>
      <c r="HO29" s="110"/>
      <c r="HP29" s="110"/>
      <c r="HQ29" s="110"/>
      <c r="HR29" s="110"/>
      <c r="HS29" s="110"/>
      <c r="HT29" s="110"/>
      <c r="HU29" s="110"/>
      <c r="HV29" s="110" t="s">
        <v>100</v>
      </c>
      <c r="HW29" s="110" t="s">
        <v>100</v>
      </c>
      <c r="HX29" s="110" t="s">
        <v>100</v>
      </c>
      <c r="HY29" s="110" t="s">
        <v>100</v>
      </c>
      <c r="HZ29" s="110"/>
      <c r="IA29" s="110" t="s">
        <v>100</v>
      </c>
      <c r="IB29" s="110" t="s">
        <v>100</v>
      </c>
      <c r="IC29" s="110"/>
      <c r="ID29" s="110"/>
      <c r="IE29" s="110"/>
      <c r="IF29" s="110"/>
      <c r="IG29" s="110" t="s">
        <v>100</v>
      </c>
      <c r="IH29" s="109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ht="18" customHeight="1">
      <c r="A30" s="176" t="s">
        <v>239</v>
      </c>
      <c r="B30" s="177"/>
      <c r="C30" s="172">
        <v>1</v>
      </c>
      <c r="D30" s="74">
        <v>41210</v>
      </c>
      <c r="E30" s="172"/>
      <c r="F30" s="172"/>
      <c r="G30" s="173"/>
      <c r="H30" s="42"/>
      <c r="I30" s="2"/>
      <c r="J30" s="101"/>
      <c r="K30" s="18">
        <f>3학년_출석!C13</f>
        <v>0</v>
      </c>
      <c r="L30" s="18"/>
      <c r="M30" s="18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19"/>
      <c r="BC30" s="162"/>
      <c r="BD30" s="2"/>
      <c r="BE30" s="101"/>
      <c r="BF30" s="23"/>
      <c r="BG30" s="18"/>
      <c r="BH30" s="18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108" t="s">
        <v>205</v>
      </c>
      <c r="CY30" s="100" t="s">
        <v>22</v>
      </c>
      <c r="CZ30" s="99"/>
      <c r="DA30" s="23">
        <f t="shared" si="17"/>
        <v>39</v>
      </c>
      <c r="DB30" s="18" t="s">
        <v>100</v>
      </c>
      <c r="DC30" s="18" t="s">
        <v>100</v>
      </c>
      <c r="DD30" s="34" t="s">
        <v>100</v>
      </c>
      <c r="DE30" s="34"/>
      <c r="DF30" s="34"/>
      <c r="DG30" s="34"/>
      <c r="DH30" s="34" t="s">
        <v>100</v>
      </c>
      <c r="DI30" s="34" t="s">
        <v>100</v>
      </c>
      <c r="DJ30" s="34" t="s">
        <v>100</v>
      </c>
      <c r="DK30" s="34" t="s">
        <v>100</v>
      </c>
      <c r="DL30" s="34" t="s">
        <v>100</v>
      </c>
      <c r="DM30" s="34" t="s">
        <v>100</v>
      </c>
      <c r="DN30" s="34" t="s">
        <v>100</v>
      </c>
      <c r="DO30" s="34" t="s">
        <v>100</v>
      </c>
      <c r="DP30" s="34" t="s">
        <v>100</v>
      </c>
      <c r="DQ30" s="34" t="s">
        <v>100</v>
      </c>
      <c r="DR30" s="34" t="s">
        <v>100</v>
      </c>
      <c r="DS30" s="34" t="s">
        <v>100</v>
      </c>
      <c r="DT30" s="34" t="s">
        <v>100</v>
      </c>
      <c r="DU30" s="34" t="s">
        <v>100</v>
      </c>
      <c r="DV30" s="34" t="s">
        <v>100</v>
      </c>
      <c r="DW30" s="34" t="s">
        <v>100</v>
      </c>
      <c r="DX30" s="34" t="s">
        <v>100</v>
      </c>
      <c r="DY30" s="34" t="s">
        <v>100</v>
      </c>
      <c r="DZ30" s="34" t="s">
        <v>100</v>
      </c>
      <c r="EA30" s="34" t="s">
        <v>100</v>
      </c>
      <c r="EB30" s="34" t="s">
        <v>100</v>
      </c>
      <c r="EC30" s="34" t="s">
        <v>100</v>
      </c>
      <c r="ED30" s="34" t="s">
        <v>100</v>
      </c>
      <c r="EE30" s="34" t="s">
        <v>100</v>
      </c>
      <c r="EF30" s="34" t="s">
        <v>100</v>
      </c>
      <c r="EG30" s="34" t="s">
        <v>100</v>
      </c>
      <c r="EH30" s="34" t="s">
        <v>100</v>
      </c>
      <c r="EI30" s="34" t="s">
        <v>100</v>
      </c>
      <c r="EJ30" s="110" t="s">
        <v>100</v>
      </c>
      <c r="EK30" s="110" t="s">
        <v>100</v>
      </c>
      <c r="EL30" s="110" t="s">
        <v>100</v>
      </c>
      <c r="EM30" s="110"/>
      <c r="EN30" s="110" t="s">
        <v>100</v>
      </c>
      <c r="EO30" s="110" t="s">
        <v>100</v>
      </c>
      <c r="EP30" s="110" t="s">
        <v>100</v>
      </c>
      <c r="EQ30" s="110" t="s">
        <v>100</v>
      </c>
      <c r="ER30" s="109" t="s">
        <v>100</v>
      </c>
      <c r="ES30" s="166"/>
      <c r="ET30" s="100"/>
      <c r="EU30" s="99"/>
      <c r="EV30" s="23"/>
      <c r="EW30" s="18"/>
      <c r="EX30" s="18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108"/>
      <c r="GO30" s="100"/>
      <c r="GP30" s="99"/>
      <c r="GQ30" s="23"/>
      <c r="GR30" s="72"/>
      <c r="GS30" s="72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  <c r="HJ30" s="110"/>
      <c r="HK30" s="110"/>
      <c r="HL30" s="110"/>
      <c r="HM30" s="110"/>
      <c r="HN30" s="110"/>
      <c r="HO30" s="110"/>
      <c r="HP30" s="110"/>
      <c r="HQ30" s="110"/>
      <c r="HR30" s="110"/>
      <c r="HS30" s="110"/>
      <c r="HT30" s="110"/>
      <c r="HU30" s="110"/>
      <c r="HV30" s="110"/>
      <c r="HW30" s="110"/>
      <c r="HX30" s="110"/>
      <c r="HY30" s="110"/>
      <c r="HZ30" s="110"/>
      <c r="IA30" s="110"/>
      <c r="IB30" s="110"/>
      <c r="IC30" s="110"/>
      <c r="ID30" s="110"/>
      <c r="IE30" s="110"/>
      <c r="IF30" s="110"/>
      <c r="IG30" s="110"/>
      <c r="IH30" s="109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</row>
    <row r="31" spans="1:256" ht="16.5">
      <c r="A31" s="176" t="s">
        <v>240</v>
      </c>
      <c r="B31" s="177"/>
      <c r="C31" s="172">
        <v>3</v>
      </c>
      <c r="D31" s="74">
        <v>41210</v>
      </c>
      <c r="E31" s="172"/>
      <c r="F31" s="172"/>
      <c r="G31" s="173"/>
      <c r="H31" s="139"/>
      <c r="I31" s="118"/>
      <c r="J31" s="140"/>
      <c r="K31" s="121"/>
      <c r="L31" s="121"/>
      <c r="M31" s="121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3"/>
      <c r="BC31" s="145"/>
      <c r="BD31" s="118"/>
      <c r="BE31" s="140"/>
      <c r="BF31" s="120"/>
      <c r="BG31" s="121"/>
      <c r="BH31" s="121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50" t="s">
        <v>214</v>
      </c>
      <c r="CY31" s="167" t="s">
        <v>22</v>
      </c>
      <c r="CZ31" s="140"/>
      <c r="DA31" s="120">
        <f t="shared" si="17"/>
        <v>5</v>
      </c>
      <c r="DB31" s="121"/>
      <c r="DC31" s="121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 t="s">
        <v>100</v>
      </c>
      <c r="DN31" s="122" t="s">
        <v>100</v>
      </c>
      <c r="DO31" s="122"/>
      <c r="DP31" s="122"/>
      <c r="DQ31" s="122" t="s">
        <v>100</v>
      </c>
      <c r="DR31" s="122" t="s">
        <v>100</v>
      </c>
      <c r="DS31" s="122"/>
      <c r="DT31" s="122"/>
      <c r="DU31" s="122"/>
      <c r="DV31" s="122"/>
      <c r="DW31" s="122"/>
      <c r="DX31" s="122" t="s">
        <v>100</v>
      </c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51"/>
      <c r="ES31" s="149"/>
      <c r="ET31" s="141"/>
      <c r="EU31" s="142"/>
      <c r="EV31" s="120"/>
      <c r="EW31" s="121"/>
      <c r="EX31" s="121"/>
      <c r="EY31" s="122"/>
      <c r="EZ31" s="122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2"/>
      <c r="FP31" s="122"/>
      <c r="FQ31" s="122"/>
      <c r="FR31" s="122"/>
      <c r="FS31" s="122"/>
      <c r="FT31" s="122"/>
      <c r="FU31" s="122"/>
      <c r="FV31" s="122"/>
      <c r="FW31" s="122"/>
      <c r="FX31" s="122"/>
      <c r="FY31" s="122"/>
      <c r="FZ31" s="122"/>
      <c r="GA31" s="122"/>
      <c r="GB31" s="122"/>
      <c r="GC31" s="122"/>
      <c r="GD31" s="122"/>
      <c r="GE31" s="122"/>
      <c r="GF31" s="122"/>
      <c r="GG31" s="122"/>
      <c r="GH31" s="122"/>
      <c r="GI31" s="122"/>
      <c r="GJ31" s="122"/>
      <c r="GK31" s="122"/>
      <c r="GL31" s="122"/>
      <c r="GM31" s="122"/>
      <c r="GN31" s="139"/>
      <c r="GO31" s="118"/>
      <c r="GP31" s="140"/>
      <c r="GQ31" s="120"/>
      <c r="GR31" s="121"/>
      <c r="GS31" s="121"/>
      <c r="GT31" s="122"/>
      <c r="GU31" s="122"/>
      <c r="GV31" s="122"/>
      <c r="GW31" s="122"/>
      <c r="GX31" s="122"/>
      <c r="GY31" s="122"/>
      <c r="GZ31" s="122"/>
      <c r="HA31" s="122"/>
      <c r="HB31" s="122"/>
      <c r="HC31" s="122"/>
      <c r="HD31" s="122"/>
      <c r="HE31" s="122"/>
      <c r="HF31" s="122"/>
      <c r="HG31" s="122"/>
      <c r="HH31" s="122"/>
      <c r="HI31" s="122"/>
      <c r="HJ31" s="122"/>
      <c r="HK31" s="122"/>
      <c r="HL31" s="122"/>
      <c r="HM31" s="122"/>
      <c r="HN31" s="122"/>
      <c r="HO31" s="122"/>
      <c r="HP31" s="122"/>
      <c r="HQ31" s="122"/>
      <c r="HR31" s="122"/>
      <c r="HS31" s="122"/>
      <c r="HT31" s="122"/>
      <c r="HU31" s="122"/>
      <c r="HV31" s="122"/>
      <c r="HW31" s="122"/>
      <c r="HX31" s="122"/>
      <c r="HY31" s="122"/>
      <c r="HZ31" s="122"/>
      <c r="IA31" s="122"/>
      <c r="IB31" s="122"/>
      <c r="IC31" s="122"/>
      <c r="ID31" s="122"/>
      <c r="IE31" s="122"/>
      <c r="IF31" s="122"/>
      <c r="IG31" s="122"/>
      <c r="IH31" s="123"/>
      <c r="II31" s="65"/>
      <c r="IJ31" s="66"/>
      <c r="IK31" s="102"/>
      <c r="IL31" s="67"/>
      <c r="IM31" s="68"/>
      <c r="IN31" s="68"/>
      <c r="IO31" s="68"/>
      <c r="IP31" s="65"/>
      <c r="IQ31" s="66"/>
      <c r="IR31" s="102"/>
      <c r="IS31" s="69"/>
      <c r="IT31" s="68"/>
      <c r="IU31" s="68"/>
      <c r="IV31" s="68"/>
    </row>
    <row r="32" spans="1:256" ht="18" customHeight="1">
      <c r="A32" s="176" t="s">
        <v>241</v>
      </c>
      <c r="B32" s="177"/>
      <c r="C32" s="172">
        <v>3</v>
      </c>
      <c r="D32" s="74">
        <v>41210</v>
      </c>
      <c r="E32" s="172"/>
      <c r="F32" s="172"/>
      <c r="G32" s="173"/>
      <c r="H32" s="164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5"/>
      <c r="AW32" s="165"/>
      <c r="AX32" s="165"/>
      <c r="AY32" s="165"/>
      <c r="AZ32" s="165"/>
      <c r="BA32" s="165"/>
      <c r="BB32" s="161"/>
      <c r="BC32" s="163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5"/>
      <c r="CR32" s="165"/>
      <c r="CS32" s="165"/>
      <c r="CT32" s="165"/>
      <c r="CU32" s="165"/>
      <c r="CV32" s="165"/>
      <c r="CW32" s="165"/>
      <c r="CX32" s="164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0"/>
      <c r="DR32" s="160"/>
      <c r="DS32" s="160"/>
      <c r="DT32" s="160"/>
      <c r="DU32" s="160"/>
      <c r="DV32" s="160"/>
      <c r="DW32" s="160"/>
      <c r="DX32" s="160"/>
      <c r="DY32" s="160"/>
      <c r="DZ32" s="160"/>
      <c r="EA32" s="160"/>
      <c r="EB32" s="160"/>
      <c r="EC32" s="160"/>
      <c r="ED32" s="160"/>
      <c r="EE32" s="160"/>
      <c r="EF32" s="160"/>
      <c r="EG32" s="160"/>
      <c r="EH32" s="160"/>
      <c r="EI32" s="160"/>
      <c r="EJ32" s="160"/>
      <c r="EK32" s="160"/>
      <c r="EL32" s="165"/>
      <c r="EM32" s="165"/>
      <c r="EN32" s="165"/>
      <c r="EO32" s="165"/>
      <c r="EP32" s="165"/>
      <c r="EQ32" s="165"/>
      <c r="ER32" s="161"/>
      <c r="ES32" s="163"/>
      <c r="ET32" s="160"/>
      <c r="EU32" s="160"/>
      <c r="EV32" s="160"/>
      <c r="EW32" s="160"/>
      <c r="EX32" s="160"/>
      <c r="EY32" s="160"/>
      <c r="EZ32" s="160"/>
      <c r="FA32" s="160"/>
      <c r="FB32" s="160"/>
      <c r="FC32" s="160"/>
      <c r="FD32" s="160"/>
      <c r="FE32" s="160"/>
      <c r="FF32" s="160"/>
      <c r="FG32" s="160"/>
      <c r="FH32" s="160"/>
      <c r="FI32" s="160"/>
      <c r="FJ32" s="160"/>
      <c r="FK32" s="160"/>
      <c r="FL32" s="160"/>
      <c r="FM32" s="160"/>
      <c r="FN32" s="160"/>
      <c r="FO32" s="160"/>
      <c r="FP32" s="160"/>
      <c r="FQ32" s="160"/>
      <c r="FR32" s="160"/>
      <c r="FS32" s="160"/>
      <c r="FT32" s="160"/>
      <c r="FU32" s="160"/>
      <c r="FV32" s="160"/>
      <c r="FW32" s="160"/>
      <c r="FX32" s="160"/>
      <c r="FY32" s="160"/>
      <c r="FZ32" s="160"/>
      <c r="GA32" s="160"/>
      <c r="GB32" s="160"/>
      <c r="GC32" s="160"/>
      <c r="GD32" s="160"/>
      <c r="GE32" s="160"/>
      <c r="GF32" s="160"/>
      <c r="GG32" s="165"/>
      <c r="GH32" s="165"/>
      <c r="GI32" s="165"/>
      <c r="GJ32" s="165"/>
      <c r="GK32" s="165"/>
      <c r="GL32" s="165"/>
      <c r="GM32" s="165"/>
      <c r="GN32" s="164"/>
      <c r="GO32" s="160"/>
      <c r="GP32" s="160"/>
      <c r="GQ32" s="160"/>
      <c r="GR32" s="160"/>
      <c r="GS32" s="160"/>
      <c r="GT32" s="160"/>
      <c r="GU32" s="160"/>
      <c r="GV32" s="160"/>
      <c r="GW32" s="160"/>
      <c r="GX32" s="160"/>
      <c r="GY32" s="160"/>
      <c r="GZ32" s="160"/>
      <c r="HA32" s="160"/>
      <c r="HB32" s="160"/>
      <c r="HC32" s="160"/>
      <c r="HD32" s="160"/>
      <c r="HE32" s="160"/>
      <c r="HF32" s="160"/>
      <c r="HG32" s="160"/>
      <c r="HH32" s="160"/>
      <c r="HI32" s="160"/>
      <c r="HJ32" s="160"/>
      <c r="HK32" s="160"/>
      <c r="HL32" s="160"/>
      <c r="HM32" s="160"/>
      <c r="HN32" s="160"/>
      <c r="HO32" s="160"/>
      <c r="HP32" s="160"/>
      <c r="HQ32" s="160"/>
      <c r="HR32" s="160"/>
      <c r="HS32" s="160"/>
      <c r="HT32" s="160"/>
      <c r="HU32" s="160"/>
      <c r="HV32" s="160"/>
      <c r="HW32" s="160"/>
      <c r="HX32" s="160"/>
      <c r="HY32" s="160"/>
      <c r="HZ32" s="160"/>
      <c r="IA32" s="160"/>
      <c r="IB32" s="165"/>
      <c r="IC32" s="165"/>
      <c r="ID32" s="165"/>
      <c r="IE32" s="165"/>
      <c r="IF32" s="165"/>
      <c r="IG32" s="165"/>
      <c r="IH32" s="161"/>
      <c r="II32" s="70"/>
      <c r="IJ32" s="70"/>
      <c r="IK32" s="70"/>
      <c r="IL32" s="70">
        <v>0</v>
      </c>
      <c r="IM32" s="70"/>
      <c r="IN32" s="70"/>
      <c r="IO32" s="70"/>
      <c r="IP32" s="70"/>
      <c r="IQ32" s="70"/>
      <c r="IR32" s="70"/>
      <c r="IS32" s="70"/>
      <c r="IT32" s="70"/>
      <c r="IU32" s="70"/>
      <c r="IV32" s="70"/>
    </row>
    <row r="33" spans="1:246" ht="18" customHeight="1" thickBot="1">
      <c r="A33" s="253"/>
      <c r="B33" s="254"/>
      <c r="C33" s="171"/>
      <c r="D33" s="79"/>
      <c r="E33" s="171"/>
      <c r="F33" s="171"/>
      <c r="G33" s="175"/>
      <c r="H33" s="147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8"/>
      <c r="AW33" s="148"/>
      <c r="AX33" s="148"/>
      <c r="AY33" s="148"/>
      <c r="AZ33" s="148"/>
      <c r="BA33" s="148"/>
      <c r="BB33" s="144"/>
      <c r="BC33" s="146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8"/>
      <c r="CR33" s="148"/>
      <c r="CS33" s="148"/>
      <c r="CT33" s="148"/>
      <c r="CU33" s="148"/>
      <c r="CV33" s="148"/>
      <c r="CW33" s="148"/>
      <c r="CX33" s="147"/>
      <c r="CY33" s="143"/>
      <c r="CZ33" s="143"/>
      <c r="DA33" s="143">
        <v>0</v>
      </c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8"/>
      <c r="EM33" s="148"/>
      <c r="EN33" s="148"/>
      <c r="EO33" s="148"/>
      <c r="EP33" s="148"/>
      <c r="EQ33" s="148"/>
      <c r="ER33" s="144"/>
      <c r="ES33" s="146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3"/>
      <c r="FG33" s="143"/>
      <c r="FH33" s="143"/>
      <c r="FI33" s="143"/>
      <c r="FJ33" s="143"/>
      <c r="FK33" s="143"/>
      <c r="FL33" s="143"/>
      <c r="FM33" s="143"/>
      <c r="FN33" s="143"/>
      <c r="FO33" s="143"/>
      <c r="FP33" s="143"/>
      <c r="FQ33" s="143"/>
      <c r="FR33" s="143"/>
      <c r="FS33" s="143"/>
      <c r="FT33" s="143"/>
      <c r="FU33" s="143"/>
      <c r="FV33" s="143"/>
      <c r="FW33" s="143"/>
      <c r="FX33" s="143"/>
      <c r="FY33" s="143"/>
      <c r="FZ33" s="143"/>
      <c r="GA33" s="143"/>
      <c r="GB33" s="143"/>
      <c r="GC33" s="143"/>
      <c r="GD33" s="143"/>
      <c r="GE33" s="143"/>
      <c r="GF33" s="143"/>
      <c r="GG33" s="148"/>
      <c r="GH33" s="148"/>
      <c r="GI33" s="148"/>
      <c r="GJ33" s="148"/>
      <c r="GK33" s="148"/>
      <c r="GL33" s="148"/>
      <c r="GM33" s="148"/>
      <c r="GN33" s="147"/>
      <c r="GO33" s="143"/>
      <c r="GP33" s="143"/>
      <c r="GQ33" s="143"/>
      <c r="GR33" s="143"/>
      <c r="GS33" s="143"/>
      <c r="GT33" s="143"/>
      <c r="GU33" s="143"/>
      <c r="GV33" s="143"/>
      <c r="GW33" s="143"/>
      <c r="GX33" s="143"/>
      <c r="GY33" s="143"/>
      <c r="GZ33" s="143"/>
      <c r="HA33" s="143"/>
      <c r="HB33" s="143"/>
      <c r="HC33" s="143"/>
      <c r="HD33" s="143"/>
      <c r="HE33" s="143"/>
      <c r="HF33" s="143"/>
      <c r="HG33" s="143"/>
      <c r="HH33" s="143"/>
      <c r="HI33" s="143"/>
      <c r="HJ33" s="143"/>
      <c r="HK33" s="143"/>
      <c r="HL33" s="143"/>
      <c r="HM33" s="143"/>
      <c r="HN33" s="143"/>
      <c r="HO33" s="143"/>
      <c r="HP33" s="143"/>
      <c r="HQ33" s="143"/>
      <c r="HR33" s="143"/>
      <c r="HS33" s="143"/>
      <c r="HT33" s="143"/>
      <c r="HU33" s="143"/>
      <c r="HV33" s="143"/>
      <c r="HW33" s="143"/>
      <c r="HX33" s="143"/>
      <c r="HY33" s="143"/>
      <c r="HZ33" s="143"/>
      <c r="IA33" s="143"/>
      <c r="IB33" s="148"/>
      <c r="IC33" s="148"/>
      <c r="ID33" s="148"/>
      <c r="IE33" s="148"/>
      <c r="IF33" s="148"/>
      <c r="IG33" s="148"/>
      <c r="IH33" s="144"/>
      <c r="IL33" s="28">
        <v>0</v>
      </c>
    </row>
    <row r="34" spans="105:246" ht="18" customHeight="1">
      <c r="DA34" s="28">
        <v>0</v>
      </c>
      <c r="IL34" s="28">
        <v>0</v>
      </c>
    </row>
    <row r="35" spans="3:256" ht="18" customHeight="1">
      <c r="C35" s="28"/>
      <c r="D35" s="28"/>
      <c r="E35" s="28"/>
      <c r="F35" s="28"/>
      <c r="G35" s="28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pans="3:256" ht="18" customHeight="1">
      <c r="C36" s="28"/>
      <c r="D36" s="28"/>
      <c r="E36" s="28"/>
      <c r="F36" s="28"/>
      <c r="G36" s="28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3:256" ht="18" customHeight="1">
      <c r="C37" s="28"/>
      <c r="D37" s="28"/>
      <c r="E37" s="28"/>
      <c r="F37" s="28"/>
      <c r="G37" s="28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spans="3:256" ht="18" customHeight="1">
      <c r="C38" s="28"/>
      <c r="D38" s="28"/>
      <c r="E38" s="28"/>
      <c r="F38" s="28"/>
      <c r="G38" s="28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3:256" ht="18" customHeight="1">
      <c r="C39" s="28"/>
      <c r="D39" s="28"/>
      <c r="E39" s="28"/>
      <c r="F39" s="28"/>
      <c r="G39" s="28"/>
      <c r="IM39" s="12"/>
      <c r="IN39" s="12"/>
      <c r="IO39" s="12"/>
      <c r="IP39" s="12"/>
      <c r="IQ39" s="12"/>
      <c r="IR39" s="12"/>
      <c r="IS39" s="12"/>
      <c r="IT39" s="12"/>
      <c r="IU39" s="12"/>
      <c r="IV39" s="12"/>
    </row>
    <row r="40" spans="3:256" ht="18" customHeight="1">
      <c r="C40" s="28"/>
      <c r="D40" s="28"/>
      <c r="E40" s="28"/>
      <c r="F40" s="28"/>
      <c r="G40" s="28"/>
      <c r="IM40" s="12"/>
      <c r="IN40" s="12"/>
      <c r="IO40" s="12"/>
      <c r="IP40" s="12"/>
      <c r="IQ40" s="12"/>
      <c r="IR40" s="12"/>
      <c r="IS40" s="12"/>
      <c r="IT40" s="12"/>
      <c r="IU40" s="12"/>
      <c r="IV40" s="12"/>
    </row>
    <row r="46" ht="18" customHeight="1">
      <c r="DA46" s="28">
        <v>0</v>
      </c>
    </row>
    <row r="65536" ht="18" customHeight="1">
      <c r="H65536" s="98"/>
    </row>
  </sheetData>
  <sheetProtection/>
  <mergeCells count="84">
    <mergeCell ref="A33:B33"/>
    <mergeCell ref="A28:B28"/>
    <mergeCell ref="A27:B27"/>
    <mergeCell ref="A18:B18"/>
    <mergeCell ref="B12:G12"/>
    <mergeCell ref="A5:G6"/>
    <mergeCell ref="A23:B23"/>
    <mergeCell ref="A17:B17"/>
    <mergeCell ref="B10:C10"/>
    <mergeCell ref="D10:E10"/>
    <mergeCell ref="J21:K22"/>
    <mergeCell ref="I20:K20"/>
    <mergeCell ref="A25:B25"/>
    <mergeCell ref="A26:B26"/>
    <mergeCell ref="A24:B24"/>
    <mergeCell ref="A22:B22"/>
    <mergeCell ref="GO3:GQ3"/>
    <mergeCell ref="DB3:ER3"/>
    <mergeCell ref="BG3:CW3"/>
    <mergeCell ref="B11:G11"/>
    <mergeCell ref="BD20:BF20"/>
    <mergeCell ref="CX18:ER18"/>
    <mergeCell ref="A19:B19"/>
    <mergeCell ref="A20:B20"/>
    <mergeCell ref="I3:K3"/>
    <mergeCell ref="BD3:BF3"/>
    <mergeCell ref="BE21:BF22"/>
    <mergeCell ref="B13:C14"/>
    <mergeCell ref="D13:E14"/>
    <mergeCell ref="L20:BB20"/>
    <mergeCell ref="F13:G14"/>
    <mergeCell ref="EU21:EV22"/>
    <mergeCell ref="A21:B21"/>
    <mergeCell ref="CZ21:DA22"/>
    <mergeCell ref="DB22:ER22"/>
    <mergeCell ref="A15:G16"/>
    <mergeCell ref="CY3:DA3"/>
    <mergeCell ref="ET3:EV3"/>
    <mergeCell ref="EW3:GM3"/>
    <mergeCell ref="J4:K5"/>
    <mergeCell ref="L5:BB5"/>
    <mergeCell ref="GR20:IH20"/>
    <mergeCell ref="GR5:IH5"/>
    <mergeCell ref="CX19:ER19"/>
    <mergeCell ref="ES19:GM19"/>
    <mergeCell ref="GN19:IH19"/>
    <mergeCell ref="EU4:EV5"/>
    <mergeCell ref="ES18:GM18"/>
    <mergeCell ref="DB20:ER20"/>
    <mergeCell ref="GR22:IH22"/>
    <mergeCell ref="GO20:GQ20"/>
    <mergeCell ref="GP21:GQ22"/>
    <mergeCell ref="EW5:GM5"/>
    <mergeCell ref="BE4:BF5"/>
    <mergeCell ref="D7:E7"/>
    <mergeCell ref="F7:G7"/>
    <mergeCell ref="B9:C9"/>
    <mergeCell ref="DB5:ER5"/>
    <mergeCell ref="CZ4:DA5"/>
    <mergeCell ref="GR3:IH3"/>
    <mergeCell ref="BG22:CW22"/>
    <mergeCell ref="L22:BB22"/>
    <mergeCell ref="ET20:EV20"/>
    <mergeCell ref="CY20:DA20"/>
    <mergeCell ref="EW20:GM20"/>
    <mergeCell ref="BG20:CW20"/>
    <mergeCell ref="EW22:GM22"/>
    <mergeCell ref="GP4:GQ5"/>
    <mergeCell ref="BG5:CW5"/>
    <mergeCell ref="L3:BB3"/>
    <mergeCell ref="A13:A14"/>
    <mergeCell ref="F8:G8"/>
    <mergeCell ref="B7:C7"/>
    <mergeCell ref="F9:G9"/>
    <mergeCell ref="B8:C8"/>
    <mergeCell ref="F10:G10"/>
    <mergeCell ref="D8:E8"/>
    <mergeCell ref="D9:E9"/>
    <mergeCell ref="A29:B29"/>
    <mergeCell ref="A30:B30"/>
    <mergeCell ref="A31:B31"/>
    <mergeCell ref="A32:B32"/>
    <mergeCell ref="A1:G2"/>
    <mergeCell ref="A3:G4"/>
  </mergeCells>
  <conditionalFormatting sqref="BC7:BC17 H7:H17 IP31 II31 H24:H31 BC24:BC31 CX24:CX31 ES7:ES17 GN7:GN17 ES24:ES30 CX7:CX17 GN24:GN31 A18:A27 H65536">
    <cfRule type="expression" priority="182" dxfId="203" stopIfTrue="1">
      <formula>B7="신"</formula>
    </cfRule>
    <cfRule type="expression" priority="183" dxfId="204" stopIfTrue="1">
      <formula>ISERROR(A7)</formula>
    </cfRule>
  </conditionalFormatting>
  <conditionalFormatting sqref="IR31 IT31:IV31 IK31 GP31 GR10:IH10 GR10:GR16 GP8:GP17 EU8:EU17 EU25:EU30 CZ25:CZ30 BE29:BE31 BE8:BE17 M31:BB31 J29:J31 J8:J17 CZ8:CZ17 HY10:IG17 L24:BB24 L26:BB28 HZ8:IH9 DB7:ER17 GS10:IH13 GR24:IH31 EW24:GM31 BG24:CW31 AT24:BB28 L7:BB17 BG7:CW17 EW7:GM17 GR13:IH17 DB24:ER31">
    <cfRule type="cellIs" priority="181" dxfId="204" operator="equal" stopIfTrue="1">
      <formula>0</formula>
    </cfRule>
  </conditionalFormatting>
  <conditionalFormatting sqref="C18:C27">
    <cfRule type="cellIs" priority="175" dxfId="204" operator="equal" stopIfTrue="1">
      <formula>0</formula>
    </cfRule>
    <cfRule type="cellIs" priority="176" dxfId="205" operator="between" stopIfTrue="1">
      <formula>3</formula>
      <formula>4</formula>
    </cfRule>
  </conditionalFormatting>
  <conditionalFormatting sqref="IJ31 IM31:IO31 IQ31 GP24:GP30 GP7 GO24:GO31 EU24 EU7 ET7:ET17 ET24:ET31 CZ24 CZ31 CZ7 CY24:CY31 BE24 BE27 BE7 BD7:BD17 BD24:BD31 L31 J24:J28 J7 I24:I31 I7:I17 CY7:CY17 GO26:GP29 GR7:IH9 GO7:GO17 HY7:IG11 HZ12:IH12 GS10:IH11 GS13:IH16 CW26:CW27 ER25:ER26 ER30 CW24 GM24:GM26 IH24:IH26 L24:BB30 IH16:IH17 ER28">
    <cfRule type="expression" priority="180" dxfId="203" stopIfTrue="1">
      <formula>I7="신"</formula>
    </cfRule>
  </conditionalFormatting>
  <conditionalFormatting sqref="D13 B12:B13 B8:B10 D8:D10">
    <cfRule type="expression" priority="179" dxfId="204" stopIfTrue="1">
      <formula>ISERROR($B$8:$E$14)</formula>
    </cfRule>
  </conditionalFormatting>
  <conditionalFormatting sqref="D18:G27 D33 D28 E17:G17">
    <cfRule type="cellIs" priority="262" dxfId="206" operator="equal" stopIfTrue="1">
      <formula>#REF!</formula>
    </cfRule>
  </conditionalFormatting>
  <conditionalFormatting sqref="A21">
    <cfRule type="expression" priority="106" dxfId="203" stopIfTrue="1">
      <formula>B21="신"</formula>
    </cfRule>
    <cfRule type="expression" priority="107" dxfId="204" stopIfTrue="1">
      <formula>ISERROR(A21)</formula>
    </cfRule>
  </conditionalFormatting>
  <conditionalFormatting sqref="A20">
    <cfRule type="expression" priority="99" dxfId="203" stopIfTrue="1">
      <formula>B20="신"</formula>
    </cfRule>
    <cfRule type="expression" priority="100" dxfId="204" stopIfTrue="1">
      <formula>ISERROR(A20)</formula>
    </cfRule>
  </conditionalFormatting>
  <conditionalFormatting sqref="A20">
    <cfRule type="expression" priority="92" dxfId="203" stopIfTrue="1">
      <formula>B20="신"</formula>
    </cfRule>
    <cfRule type="expression" priority="93" dxfId="204" stopIfTrue="1">
      <formula>ISERROR(A20)</formula>
    </cfRule>
  </conditionalFormatting>
  <conditionalFormatting sqref="A19">
    <cfRule type="expression" priority="90" dxfId="203" stopIfTrue="1">
      <formula>B19="신"</formula>
    </cfRule>
    <cfRule type="expression" priority="91" dxfId="204" stopIfTrue="1">
      <formula>ISERROR(A19)</formula>
    </cfRule>
  </conditionalFormatting>
  <conditionalFormatting sqref="A24">
    <cfRule type="expression" priority="88" dxfId="203" stopIfTrue="1">
      <formula>B24="신"</formula>
    </cfRule>
    <cfRule type="expression" priority="89" dxfId="204" stopIfTrue="1">
      <formula>ISERROR(A24)</formula>
    </cfRule>
  </conditionalFormatting>
  <conditionalFormatting sqref="A25">
    <cfRule type="expression" priority="76" dxfId="203" stopIfTrue="1">
      <formula>B25="신"</formula>
    </cfRule>
    <cfRule type="expression" priority="77" dxfId="204" stopIfTrue="1">
      <formula>ISERROR(A25)</formula>
    </cfRule>
  </conditionalFormatting>
  <conditionalFormatting sqref="A20">
    <cfRule type="expression" priority="65" dxfId="203" stopIfTrue="1">
      <formula>B20="신"</formula>
    </cfRule>
    <cfRule type="expression" priority="66" dxfId="204" stopIfTrue="1">
      <formula>ISERROR(A20)</formula>
    </cfRule>
  </conditionalFormatting>
  <conditionalFormatting sqref="A19">
    <cfRule type="expression" priority="63" dxfId="203" stopIfTrue="1">
      <formula>B19="신"</formula>
    </cfRule>
    <cfRule type="expression" priority="64" dxfId="204" stopIfTrue="1">
      <formula>ISERROR(A19)</formula>
    </cfRule>
  </conditionalFormatting>
  <conditionalFormatting sqref="A19">
    <cfRule type="expression" priority="61" dxfId="203" stopIfTrue="1">
      <formula>B19="신"</formula>
    </cfRule>
    <cfRule type="expression" priority="62" dxfId="204" stopIfTrue="1">
      <formula>ISERROR(A19)</formula>
    </cfRule>
  </conditionalFormatting>
  <conditionalFormatting sqref="A18">
    <cfRule type="expression" priority="59" dxfId="203" stopIfTrue="1">
      <formula>B18="신"</formula>
    </cfRule>
    <cfRule type="expression" priority="60" dxfId="204" stopIfTrue="1">
      <formula>ISERROR(A18)</formula>
    </cfRule>
  </conditionalFormatting>
  <conditionalFormatting sqref="A23">
    <cfRule type="expression" priority="57" dxfId="203" stopIfTrue="1">
      <formula>B23="신"</formula>
    </cfRule>
    <cfRule type="expression" priority="58" dxfId="204" stopIfTrue="1">
      <formula>ISERROR(A23)</formula>
    </cfRule>
  </conditionalFormatting>
  <conditionalFormatting sqref="A24">
    <cfRule type="expression" priority="55" dxfId="203" stopIfTrue="1">
      <formula>B24="신"</formula>
    </cfRule>
    <cfRule type="expression" priority="56" dxfId="204" stopIfTrue="1">
      <formula>ISERROR(A24)</formula>
    </cfRule>
  </conditionalFormatting>
  <conditionalFormatting sqref="A20">
    <cfRule type="expression" priority="51" dxfId="203" stopIfTrue="1">
      <formula>B20="신"</formula>
    </cfRule>
    <cfRule type="expression" priority="52" dxfId="204" stopIfTrue="1">
      <formula>ISERROR(A20)</formula>
    </cfRule>
  </conditionalFormatting>
  <conditionalFormatting sqref="A19">
    <cfRule type="expression" priority="49" dxfId="203" stopIfTrue="1">
      <formula>B19="신"</formula>
    </cfRule>
    <cfRule type="expression" priority="50" dxfId="204" stopIfTrue="1">
      <formula>ISERROR(A19)</formula>
    </cfRule>
  </conditionalFormatting>
  <conditionalFormatting sqref="A19">
    <cfRule type="expression" priority="47" dxfId="203" stopIfTrue="1">
      <formula>B19="신"</formula>
    </cfRule>
    <cfRule type="expression" priority="48" dxfId="204" stopIfTrue="1">
      <formula>ISERROR(A19)</formula>
    </cfRule>
  </conditionalFormatting>
  <conditionalFormatting sqref="A18">
    <cfRule type="expression" priority="45" dxfId="203" stopIfTrue="1">
      <formula>B18="신"</formula>
    </cfRule>
    <cfRule type="expression" priority="46" dxfId="204" stopIfTrue="1">
      <formula>ISERROR(A18)</formula>
    </cfRule>
  </conditionalFormatting>
  <conditionalFormatting sqref="A23">
    <cfRule type="expression" priority="43" dxfId="203" stopIfTrue="1">
      <formula>B23="신"</formula>
    </cfRule>
    <cfRule type="expression" priority="44" dxfId="204" stopIfTrue="1">
      <formula>ISERROR(A23)</formula>
    </cfRule>
  </conditionalFormatting>
  <conditionalFormatting sqref="A24">
    <cfRule type="expression" priority="41" dxfId="203" stopIfTrue="1">
      <formula>B24="신"</formula>
    </cfRule>
    <cfRule type="expression" priority="42" dxfId="204" stopIfTrue="1">
      <formula>ISERROR(A24)</formula>
    </cfRule>
  </conditionalFormatting>
  <conditionalFormatting sqref="A19">
    <cfRule type="expression" priority="37" dxfId="203" stopIfTrue="1">
      <formula>B19="신"</formula>
    </cfRule>
    <cfRule type="expression" priority="38" dxfId="204" stopIfTrue="1">
      <formula>ISERROR(A19)</formula>
    </cfRule>
  </conditionalFormatting>
  <conditionalFormatting sqref="A18">
    <cfRule type="expression" priority="35" dxfId="203" stopIfTrue="1">
      <formula>B18="신"</formula>
    </cfRule>
    <cfRule type="expression" priority="36" dxfId="204" stopIfTrue="1">
      <formula>ISERROR(A18)</formula>
    </cfRule>
  </conditionalFormatting>
  <conditionalFormatting sqref="A18">
    <cfRule type="expression" priority="33" dxfId="203" stopIfTrue="1">
      <formula>B18="신"</formula>
    </cfRule>
    <cfRule type="expression" priority="34" dxfId="204" stopIfTrue="1">
      <formula>ISERROR(A18)</formula>
    </cfRule>
  </conditionalFormatting>
  <conditionalFormatting sqref="A22">
    <cfRule type="expression" priority="31" dxfId="203" stopIfTrue="1">
      <formula>B22="신"</formula>
    </cfRule>
    <cfRule type="expression" priority="32" dxfId="204" stopIfTrue="1">
      <formula>ISERROR(A22)</formula>
    </cfRule>
  </conditionalFormatting>
  <conditionalFormatting sqref="A23">
    <cfRule type="expression" priority="29" dxfId="203" stopIfTrue="1">
      <formula>B23="신"</formula>
    </cfRule>
    <cfRule type="expression" priority="30" dxfId="204" stopIfTrue="1">
      <formula>ISERROR(A23)</formula>
    </cfRule>
  </conditionalFormatting>
  <conditionalFormatting sqref="A24">
    <cfRule type="expression" priority="27" dxfId="203" stopIfTrue="1">
      <formula>B24="신"</formula>
    </cfRule>
    <cfRule type="expression" priority="28" dxfId="204" stopIfTrue="1">
      <formula>ISERROR(A24)</formula>
    </cfRule>
  </conditionalFormatting>
  <conditionalFormatting sqref="D29">
    <cfRule type="cellIs" priority="6" dxfId="206" operator="equal" stopIfTrue="1">
      <formula>#REF!</formula>
    </cfRule>
  </conditionalFormatting>
  <conditionalFormatting sqref="D30">
    <cfRule type="cellIs" priority="5" dxfId="206" operator="equal" stopIfTrue="1">
      <formula>#REF!</formula>
    </cfRule>
  </conditionalFormatting>
  <conditionalFormatting sqref="D31">
    <cfRule type="cellIs" priority="4" dxfId="206" operator="equal" stopIfTrue="1">
      <formula>#REF!</formula>
    </cfRule>
  </conditionalFormatting>
  <conditionalFormatting sqref="D31">
    <cfRule type="cellIs" priority="3" dxfId="206" operator="equal" stopIfTrue="1">
      <formula>#REF!</formula>
    </cfRule>
  </conditionalFormatting>
  <conditionalFormatting sqref="D32">
    <cfRule type="cellIs" priority="2" dxfId="206" operator="equal" stopIfTrue="1">
      <formula>#REF!</formula>
    </cfRule>
  </conditionalFormatting>
  <conditionalFormatting sqref="IH29">
    <cfRule type="expression" priority="1" dxfId="203" stopIfTrue="1">
      <formula>IH29="신"</formula>
    </cfRule>
  </conditionalFormatting>
  <dataValidations count="2">
    <dataValidation type="list" allowBlank="1" showInputMessage="1" showErrorMessage="1" sqref="GN5 ES22 ES5 BC5 BC22 H5 H22 CX22 CX5 GN22">
      <formula1>"누계,등반"</formula1>
    </dataValidation>
    <dataValidation type="list" allowBlank="1" showInputMessage="1" showErrorMessage="1" sqref="GN4 ES21 ES4 BC4 BC21 H4 H21 CX21 CX4 GN21">
      <formula1>"점수,신입"</formula1>
    </dataValidation>
  </dataValidations>
  <printOptions horizontalCentered="1"/>
  <pageMargins left="0.2362204724409449" right="0.15748031496062992" top="0.6692913385826772" bottom="0.29" header="0.31" footer="0.2"/>
  <pageSetup horizontalDpi="300" verticalDpi="300" orientation="landscape" paperSize="9" scale="85" r:id="rId2"/>
  <headerFooter>
    <oddHeader>&amp;C&amp;"맑은 고딕,굵게"&amp;20 2012년도 중&amp;18등부 출결 및 성경읽기 현황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E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C7" sqref="C7"/>
    </sheetView>
  </sheetViews>
  <sheetFormatPr defaultColWidth="9.140625" defaultRowHeight="15"/>
  <cols>
    <col min="1" max="1" width="5.57421875" style="47" customWidth="1"/>
    <col min="2" max="3" width="2.57421875" style="12" customWidth="1"/>
    <col min="4" max="21" width="2.421875" style="12" customWidth="1"/>
    <col min="22" max="22" width="2.421875" style="30" customWidth="1"/>
    <col min="23" max="57" width="2.421875" style="12" customWidth="1"/>
    <col min="58" max="16384" width="9.00390625" style="12" customWidth="1"/>
  </cols>
  <sheetData>
    <row r="1" spans="1:57" ht="16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5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6.5">
      <c r="A2" s="46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5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3" t="s">
        <v>6</v>
      </c>
      <c r="B3" s="24">
        <f>COUNTIF(B7:B13,"재적")</f>
        <v>6</v>
      </c>
      <c r="C3" s="63"/>
      <c r="D3" s="266" t="s">
        <v>29</v>
      </c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</row>
    <row r="4" spans="1:57" ht="14.25" customHeight="1">
      <c r="A4" s="3" t="s">
        <v>20</v>
      </c>
      <c r="B4" s="24">
        <f>COUNTIF(B7:B13,"신입")</f>
        <v>0</v>
      </c>
      <c r="C4" s="63"/>
      <c r="D4" s="1">
        <f aca="true" t="shared" si="0" ref="D4:AI4">COUNTIF(D7:D13,"●")</f>
        <v>5</v>
      </c>
      <c r="E4" s="1">
        <f t="shared" si="0"/>
        <v>5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6" t="s">
        <v>9</v>
      </c>
      <c r="B5" s="6"/>
      <c r="C5" s="63"/>
      <c r="D5" s="113">
        <v>40909</v>
      </c>
      <c r="E5" s="114">
        <v>40916</v>
      </c>
      <c r="F5" s="114">
        <v>40923</v>
      </c>
      <c r="G5" s="114">
        <v>40930</v>
      </c>
      <c r="H5" s="114">
        <v>40937</v>
      </c>
      <c r="I5" s="114">
        <v>40944</v>
      </c>
      <c r="J5" s="114">
        <v>40951</v>
      </c>
      <c r="K5" s="114">
        <v>40958</v>
      </c>
      <c r="L5" s="114">
        <v>40965</v>
      </c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5"/>
    </row>
    <row r="6" spans="1:57" ht="14.25" customHeight="1">
      <c r="A6" s="4" t="s">
        <v>10</v>
      </c>
      <c r="B6" s="4" t="s">
        <v>11</v>
      </c>
      <c r="C6" s="4" t="s">
        <v>12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  <c r="BB6" s="4">
        <v>51</v>
      </c>
      <c r="BC6" s="4">
        <v>52</v>
      </c>
      <c r="BD6" s="4">
        <v>53</v>
      </c>
      <c r="BE6" s="4">
        <v>54</v>
      </c>
    </row>
    <row r="7" spans="1:57" ht="14.25" customHeight="1">
      <c r="A7" s="44" t="s">
        <v>67</v>
      </c>
      <c r="B7" s="2" t="s">
        <v>22</v>
      </c>
      <c r="C7" s="1">
        <f aca="true" t="shared" si="2" ref="C7:C12">COUNTIF(D7:BE7,"●")</f>
        <v>6</v>
      </c>
      <c r="D7" s="72" t="s">
        <v>101</v>
      </c>
      <c r="E7" s="72" t="s">
        <v>101</v>
      </c>
      <c r="F7" s="72" t="s">
        <v>101</v>
      </c>
      <c r="G7" s="72" t="s">
        <v>101</v>
      </c>
      <c r="H7" s="72" t="s">
        <v>101</v>
      </c>
      <c r="I7" s="72" t="s">
        <v>101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2"/>
      <c r="AV7" s="18"/>
      <c r="AW7" s="18"/>
      <c r="AX7" s="18"/>
      <c r="AY7" s="18"/>
      <c r="AZ7" s="18"/>
      <c r="BA7" s="18"/>
      <c r="BB7" s="18"/>
      <c r="BC7" s="2"/>
      <c r="BD7" s="2"/>
      <c r="BE7" s="2"/>
    </row>
    <row r="8" spans="1:57" ht="14.25" customHeight="1">
      <c r="A8" s="44" t="s">
        <v>68</v>
      </c>
      <c r="B8" s="2" t="s">
        <v>22</v>
      </c>
      <c r="C8" s="1">
        <f t="shared" si="2"/>
        <v>5</v>
      </c>
      <c r="D8" s="72" t="s">
        <v>101</v>
      </c>
      <c r="E8" s="72" t="s">
        <v>101</v>
      </c>
      <c r="F8" s="72" t="s">
        <v>101</v>
      </c>
      <c r="G8" s="2"/>
      <c r="H8" s="72" t="s">
        <v>101</v>
      </c>
      <c r="I8" s="72" t="s">
        <v>101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2"/>
      <c r="BD8" s="2"/>
      <c r="BE8" s="2"/>
    </row>
    <row r="9" spans="1:57" ht="14.25" customHeight="1">
      <c r="A9" s="44" t="s">
        <v>69</v>
      </c>
      <c r="B9" s="2" t="s">
        <v>22</v>
      </c>
      <c r="C9" s="1">
        <f t="shared" si="2"/>
        <v>6</v>
      </c>
      <c r="D9" s="72" t="s">
        <v>101</v>
      </c>
      <c r="E9" s="72" t="s">
        <v>101</v>
      </c>
      <c r="F9" s="72" t="s">
        <v>101</v>
      </c>
      <c r="G9" s="72" t="s">
        <v>101</v>
      </c>
      <c r="H9" s="72" t="s">
        <v>101</v>
      </c>
      <c r="I9" s="72" t="s">
        <v>101</v>
      </c>
      <c r="J9" s="18"/>
      <c r="K9" s="18"/>
      <c r="L9" s="18"/>
      <c r="M9" s="2"/>
      <c r="N9" s="18"/>
      <c r="O9" s="18"/>
      <c r="P9" s="2"/>
      <c r="Q9" s="2"/>
      <c r="R9" s="2"/>
      <c r="S9" s="2"/>
      <c r="T9" s="2"/>
      <c r="U9" s="18"/>
      <c r="V9" s="2"/>
      <c r="W9" s="18"/>
      <c r="X9" s="2"/>
      <c r="Y9" s="1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18"/>
      <c r="AW9" s="18"/>
      <c r="AX9" s="18"/>
      <c r="AY9" s="18"/>
      <c r="AZ9" s="18"/>
      <c r="BA9" s="18"/>
      <c r="BB9" s="18"/>
      <c r="BC9" s="2"/>
      <c r="BD9" s="2"/>
      <c r="BE9" s="2"/>
    </row>
    <row r="10" spans="1:57" ht="14.25" customHeight="1">
      <c r="A10" s="44" t="s">
        <v>70</v>
      </c>
      <c r="B10" s="2" t="s">
        <v>22</v>
      </c>
      <c r="C10" s="1">
        <f t="shared" si="2"/>
        <v>5</v>
      </c>
      <c r="D10" s="72" t="s">
        <v>101</v>
      </c>
      <c r="E10" s="72" t="s">
        <v>101</v>
      </c>
      <c r="F10" s="72" t="s">
        <v>101</v>
      </c>
      <c r="G10" s="2"/>
      <c r="H10" s="72" t="s">
        <v>101</v>
      </c>
      <c r="I10" s="72" t="s">
        <v>101</v>
      </c>
      <c r="J10" s="18"/>
      <c r="K10" s="18"/>
      <c r="L10" s="18"/>
      <c r="M10" s="2"/>
      <c r="N10" s="18"/>
      <c r="O10" s="18"/>
      <c r="P10" s="18"/>
      <c r="Q10" s="18"/>
      <c r="R10" s="18"/>
      <c r="S10" s="2"/>
      <c r="T10" s="18"/>
      <c r="U10" s="18"/>
      <c r="V10" s="2"/>
      <c r="W10" s="18"/>
      <c r="X10" s="18"/>
      <c r="Y10" s="18"/>
      <c r="Z10" s="18"/>
      <c r="AA10" s="18"/>
      <c r="AB10" s="18"/>
      <c r="AC10" s="2"/>
      <c r="AD10" s="18"/>
      <c r="AE10" s="18"/>
      <c r="AF10" s="18"/>
      <c r="AG10" s="18"/>
      <c r="AH10" s="2"/>
      <c r="AI10" s="18"/>
      <c r="AJ10" s="18"/>
      <c r="AK10" s="2"/>
      <c r="AL10" s="2"/>
      <c r="AM10" s="18"/>
      <c r="AN10" s="2"/>
      <c r="AO10" s="2"/>
      <c r="AP10" s="2"/>
      <c r="AQ10" s="2"/>
      <c r="AR10" s="18"/>
      <c r="AS10" s="18"/>
      <c r="AT10" s="2"/>
      <c r="AU10" s="18"/>
      <c r="AV10" s="2"/>
      <c r="AW10" s="18"/>
      <c r="AX10" s="18"/>
      <c r="AY10" s="2"/>
      <c r="AZ10" s="2"/>
      <c r="BA10" s="2"/>
      <c r="BB10" s="2"/>
      <c r="BC10" s="2"/>
      <c r="BD10" s="2"/>
      <c r="BE10" s="2"/>
    </row>
    <row r="11" spans="1:57" ht="14.25" customHeight="1">
      <c r="A11" s="44" t="s">
        <v>99</v>
      </c>
      <c r="B11" s="2" t="s">
        <v>22</v>
      </c>
      <c r="C11" s="1">
        <f t="shared" si="2"/>
        <v>3</v>
      </c>
      <c r="D11" s="72" t="s">
        <v>101</v>
      </c>
      <c r="E11" s="72" t="s">
        <v>101</v>
      </c>
      <c r="F11" s="72" t="s">
        <v>101</v>
      </c>
      <c r="G11" s="2"/>
      <c r="H11" s="34"/>
      <c r="I11" s="34"/>
      <c r="J11" s="2"/>
      <c r="K11" s="2"/>
      <c r="L11" s="18"/>
      <c r="M11" s="18"/>
      <c r="N11" s="18"/>
      <c r="O11" s="18"/>
      <c r="P11" s="18"/>
      <c r="Q11" s="18"/>
      <c r="R11" s="2"/>
      <c r="S11" s="18"/>
      <c r="T11" s="18"/>
      <c r="U11" s="18"/>
      <c r="V11" s="2"/>
      <c r="W11" s="18"/>
      <c r="X11" s="18"/>
      <c r="Y11" s="2"/>
      <c r="Z11" s="18"/>
      <c r="AA11" s="2"/>
      <c r="AB11" s="2"/>
      <c r="AC11" s="2"/>
      <c r="AD11" s="2"/>
      <c r="AE11" s="18"/>
      <c r="AF11" s="2"/>
      <c r="AG11" s="2"/>
      <c r="AH11" s="2"/>
      <c r="AI11" s="1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44" t="s">
        <v>194</v>
      </c>
      <c r="B12" s="2" t="s">
        <v>21</v>
      </c>
      <c r="C12" s="1">
        <f t="shared" si="2"/>
        <v>2</v>
      </c>
      <c r="D12" s="18"/>
      <c r="E12" s="18"/>
      <c r="F12" s="34"/>
      <c r="G12" s="72"/>
      <c r="H12" s="72" t="s">
        <v>101</v>
      </c>
      <c r="I12" s="72" t="s">
        <v>101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2"/>
      <c r="BD12" s="2"/>
      <c r="BE12" s="2"/>
    </row>
    <row r="13" spans="1:57" ht="16.5">
      <c r="A13" s="45"/>
      <c r="B13" s="2"/>
      <c r="C13" s="1"/>
      <c r="D13" s="18"/>
      <c r="E13" s="18"/>
      <c r="F13" s="43"/>
      <c r="G13" s="2"/>
      <c r="H13" s="4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9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6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14.25" customHeight="1">
      <c r="A15" s="46" t="s">
        <v>102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6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14.25" customHeight="1">
      <c r="A16" s="3" t="s">
        <v>6</v>
      </c>
      <c r="B16" s="24">
        <f>COUNTIF(B20:B24,"재적")</f>
        <v>3</v>
      </c>
      <c r="C16" s="63"/>
      <c r="D16" s="266" t="s">
        <v>7</v>
      </c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6"/>
    </row>
    <row r="17" spans="1:57" ht="14.25" customHeight="1">
      <c r="A17" s="3" t="s">
        <v>20</v>
      </c>
      <c r="B17" s="24">
        <f>COUNTIF(B20:B24,"신입")</f>
        <v>0</v>
      </c>
      <c r="C17" s="63"/>
      <c r="D17" s="1">
        <f aca="true" t="shared" si="3" ref="D17:AI17">COUNTIF(D20:D24,"●")</f>
        <v>3</v>
      </c>
      <c r="E17" s="1">
        <f t="shared" si="3"/>
        <v>3</v>
      </c>
      <c r="F17" s="1">
        <f t="shared" si="3"/>
        <v>3</v>
      </c>
      <c r="G17" s="1">
        <f t="shared" si="3"/>
        <v>2</v>
      </c>
      <c r="H17" s="1">
        <f t="shared" si="3"/>
        <v>3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E17">COUNTIF(AJ20:AJ24,"●")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>
        <f t="shared" si="4"/>
        <v>0</v>
      </c>
    </row>
    <row r="18" spans="1:57" ht="14.25" customHeight="1">
      <c r="A18" s="6" t="s">
        <v>9</v>
      </c>
      <c r="B18" s="5"/>
      <c r="C18" s="71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</row>
    <row r="19" spans="1:57" ht="14.25" customHeight="1">
      <c r="A19" s="4" t="s">
        <v>10</v>
      </c>
      <c r="B19" s="29" t="s">
        <v>11</v>
      </c>
      <c r="C19" s="29" t="s">
        <v>12</v>
      </c>
      <c r="D19" s="29">
        <v>1</v>
      </c>
      <c r="E19" s="29">
        <v>2</v>
      </c>
      <c r="F19" s="29">
        <v>3</v>
      </c>
      <c r="G19" s="29">
        <v>4</v>
      </c>
      <c r="H19" s="29">
        <v>5</v>
      </c>
      <c r="I19" s="29">
        <v>6</v>
      </c>
      <c r="J19" s="29">
        <v>7</v>
      </c>
      <c r="K19" s="29">
        <v>8</v>
      </c>
      <c r="L19" s="29">
        <v>9</v>
      </c>
      <c r="M19" s="29">
        <v>10</v>
      </c>
      <c r="N19" s="29">
        <v>11</v>
      </c>
      <c r="O19" s="29">
        <v>12</v>
      </c>
      <c r="P19" s="29">
        <v>13</v>
      </c>
      <c r="Q19" s="29">
        <v>14</v>
      </c>
      <c r="R19" s="29">
        <v>15</v>
      </c>
      <c r="S19" s="29">
        <v>16</v>
      </c>
      <c r="T19" s="29">
        <v>17</v>
      </c>
      <c r="U19" s="29">
        <v>18</v>
      </c>
      <c r="V19" s="29">
        <v>19</v>
      </c>
      <c r="W19" s="29">
        <v>20</v>
      </c>
      <c r="X19" s="29">
        <v>21</v>
      </c>
      <c r="Y19" s="29">
        <v>22</v>
      </c>
      <c r="Z19" s="29">
        <v>23</v>
      </c>
      <c r="AA19" s="29">
        <v>24</v>
      </c>
      <c r="AB19" s="29">
        <v>25</v>
      </c>
      <c r="AC19" s="29">
        <v>26</v>
      </c>
      <c r="AD19" s="29">
        <v>27</v>
      </c>
      <c r="AE19" s="29">
        <v>28</v>
      </c>
      <c r="AF19" s="29">
        <v>29</v>
      </c>
      <c r="AG19" s="29">
        <v>30</v>
      </c>
      <c r="AH19" s="29">
        <v>31</v>
      </c>
      <c r="AI19" s="29">
        <v>32</v>
      </c>
      <c r="AJ19" s="29">
        <v>33</v>
      </c>
      <c r="AK19" s="29">
        <v>34</v>
      </c>
      <c r="AL19" s="29">
        <v>35</v>
      </c>
      <c r="AM19" s="29">
        <v>36</v>
      </c>
      <c r="AN19" s="29">
        <v>37</v>
      </c>
      <c r="AO19" s="29">
        <v>38</v>
      </c>
      <c r="AP19" s="29">
        <v>39</v>
      </c>
      <c r="AQ19" s="29">
        <v>40</v>
      </c>
      <c r="AR19" s="29">
        <v>41</v>
      </c>
      <c r="AS19" s="29">
        <v>42</v>
      </c>
      <c r="AT19" s="29">
        <v>43</v>
      </c>
      <c r="AU19" s="29">
        <v>44</v>
      </c>
      <c r="AV19" s="29">
        <v>45</v>
      </c>
      <c r="AW19" s="29">
        <v>46</v>
      </c>
      <c r="AX19" s="29">
        <v>47</v>
      </c>
      <c r="AY19" s="29">
        <v>48</v>
      </c>
      <c r="AZ19" s="29">
        <v>49</v>
      </c>
      <c r="BA19" s="29">
        <v>50</v>
      </c>
      <c r="BB19" s="29">
        <v>51</v>
      </c>
      <c r="BC19" s="29">
        <v>52</v>
      </c>
      <c r="BD19" s="29">
        <v>53</v>
      </c>
      <c r="BE19" s="29">
        <v>54</v>
      </c>
    </row>
    <row r="20" spans="1:57" ht="14.25" customHeight="1">
      <c r="A20" s="44" t="s">
        <v>71</v>
      </c>
      <c r="B20" s="2" t="s">
        <v>22</v>
      </c>
      <c r="C20" s="1">
        <f>COUNTIF(D20:BE20,"●")</f>
        <v>6</v>
      </c>
      <c r="D20" s="72" t="s">
        <v>101</v>
      </c>
      <c r="E20" s="72" t="s">
        <v>101</v>
      </c>
      <c r="F20" s="72" t="s">
        <v>101</v>
      </c>
      <c r="G20" s="72" t="s">
        <v>101</v>
      </c>
      <c r="H20" s="72" t="s">
        <v>101</v>
      </c>
      <c r="I20" s="72" t="s">
        <v>101</v>
      </c>
      <c r="J20" s="34"/>
      <c r="K20" s="2"/>
      <c r="L20" s="2"/>
      <c r="M20" s="34"/>
      <c r="N20" s="2"/>
      <c r="O20" s="18"/>
      <c r="P20" s="2"/>
      <c r="Q20" s="2"/>
      <c r="R20" s="2"/>
      <c r="S20" s="2"/>
      <c r="T20" s="2"/>
      <c r="U20" s="2"/>
      <c r="V20" s="2"/>
      <c r="W20" s="2"/>
      <c r="X20" s="2"/>
      <c r="Y20" s="18"/>
      <c r="Z20" s="18"/>
      <c r="AA20" s="18"/>
      <c r="AB20" s="2"/>
      <c r="AC20" s="2"/>
      <c r="AD20" s="2"/>
      <c r="AE20" s="2"/>
      <c r="AF20" s="18"/>
      <c r="AG20" s="18"/>
      <c r="AH20" s="2"/>
      <c r="AI20" s="18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18"/>
      <c r="BB20" s="18"/>
      <c r="BC20" s="2"/>
      <c r="BD20" s="2"/>
      <c r="BE20" s="2"/>
    </row>
    <row r="21" spans="1:57" ht="14.25" customHeight="1">
      <c r="A21" s="44" t="s">
        <v>72</v>
      </c>
      <c r="B21" s="2" t="s">
        <v>22</v>
      </c>
      <c r="C21" s="1">
        <f>COUNTIF(D21:BE21,"●")</f>
        <v>5</v>
      </c>
      <c r="D21" s="72" t="s">
        <v>101</v>
      </c>
      <c r="E21" s="72" t="s">
        <v>101</v>
      </c>
      <c r="F21" s="72" t="s">
        <v>101</v>
      </c>
      <c r="G21" s="34"/>
      <c r="H21" s="72" t="s">
        <v>101</v>
      </c>
      <c r="I21" s="72" t="s">
        <v>101</v>
      </c>
      <c r="J21" s="34"/>
      <c r="K21" s="34"/>
      <c r="L21" s="34"/>
      <c r="M21" s="34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2"/>
      <c r="BD21" s="2"/>
      <c r="BE21" s="2"/>
    </row>
    <row r="22" spans="1:57" ht="14.25" customHeight="1">
      <c r="A22" s="44" t="s">
        <v>73</v>
      </c>
      <c r="B22" s="2" t="s">
        <v>22</v>
      </c>
      <c r="C22" s="1">
        <f>COUNTIF(D22:BE22,"●")</f>
        <v>6</v>
      </c>
      <c r="D22" s="72" t="s">
        <v>101</v>
      </c>
      <c r="E22" s="72" t="s">
        <v>101</v>
      </c>
      <c r="F22" s="72" t="s">
        <v>101</v>
      </c>
      <c r="G22" s="72" t="s">
        <v>101</v>
      </c>
      <c r="H22" s="72" t="s">
        <v>101</v>
      </c>
      <c r="I22" s="72" t="s">
        <v>101</v>
      </c>
      <c r="J22" s="34"/>
      <c r="K22" s="34"/>
      <c r="L22" s="34"/>
      <c r="M22" s="34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18"/>
      <c r="AJ22" s="2"/>
      <c r="AK22" s="2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2"/>
      <c r="BD22" s="2"/>
      <c r="BE22" s="2"/>
    </row>
    <row r="23" spans="1:57" ht="14.25" customHeight="1">
      <c r="A23" s="45"/>
      <c r="B23" s="2"/>
      <c r="C23" s="1"/>
      <c r="D23" s="18"/>
      <c r="E23" s="18"/>
      <c r="F23" s="34"/>
      <c r="G23" s="2"/>
      <c r="H23" s="34"/>
      <c r="I23" s="2"/>
      <c r="J23" s="2"/>
      <c r="K23" s="2"/>
      <c r="L23" s="34"/>
      <c r="M23" s="34"/>
      <c r="N23" s="2"/>
      <c r="O23" s="18"/>
      <c r="P23" s="18"/>
      <c r="Q23" s="18"/>
      <c r="R23" s="2"/>
      <c r="S23" s="18"/>
      <c r="T23" s="2"/>
      <c r="U23" s="2"/>
      <c r="V23" s="18"/>
      <c r="W23" s="2"/>
      <c r="X23" s="18"/>
      <c r="Y23" s="18"/>
      <c r="Z23" s="2"/>
      <c r="AA23" s="18"/>
      <c r="AB23" s="2"/>
      <c r="AC23" s="18"/>
      <c r="AD23" s="2"/>
      <c r="AE23" s="18"/>
      <c r="AF23" s="2"/>
      <c r="AG23" s="2"/>
      <c r="AH23" s="2"/>
      <c r="AI23" s="18"/>
      <c r="AJ23" s="18"/>
      <c r="AK23" s="18"/>
      <c r="AL23" s="18"/>
      <c r="AM23" s="18"/>
      <c r="AN23" s="2"/>
      <c r="AO23" s="18"/>
      <c r="AP23" s="2"/>
      <c r="AQ23" s="2"/>
      <c r="AR23" s="2"/>
      <c r="AS23" s="18"/>
      <c r="AT23" s="2"/>
      <c r="AU23" s="18"/>
      <c r="AV23" s="18"/>
      <c r="AW23" s="18"/>
      <c r="AX23" s="18"/>
      <c r="AY23" s="2"/>
      <c r="AZ23" s="18"/>
      <c r="BA23" s="18"/>
      <c r="BB23" s="2"/>
      <c r="BC23" s="2"/>
      <c r="BD23" s="2"/>
      <c r="BE23" s="2"/>
    </row>
    <row r="24" spans="1:57" ht="16.5">
      <c r="A24" s="44"/>
      <c r="B24" s="2"/>
      <c r="C24" s="1"/>
      <c r="D24" s="18"/>
      <c r="E24" s="18"/>
      <c r="F24" s="34"/>
      <c r="G24" s="2"/>
      <c r="H24" s="2"/>
      <c r="I24" s="34"/>
      <c r="J24" s="34"/>
      <c r="K24" s="34"/>
      <c r="L24" s="34"/>
      <c r="M24" s="34"/>
      <c r="N24" s="18"/>
      <c r="O24" s="2"/>
      <c r="P24" s="18"/>
      <c r="Q24" s="18"/>
      <c r="R24" s="18"/>
      <c r="S24" s="18"/>
      <c r="T24" s="18"/>
      <c r="U24" s="18"/>
      <c r="V24" s="18"/>
      <c r="W24" s="18"/>
      <c r="X24" s="2"/>
      <c r="Y24" s="2"/>
      <c r="Z24" s="18"/>
      <c r="AA24" s="18"/>
      <c r="AB24" s="18"/>
      <c r="AC24" s="18"/>
      <c r="AD24" s="18"/>
      <c r="AE24" s="18"/>
      <c r="AF24" s="18"/>
      <c r="AG24" s="18"/>
      <c r="AH24" s="2"/>
      <c r="AI24" s="18"/>
      <c r="AJ24" s="18"/>
      <c r="AK24" s="18"/>
      <c r="AL24" s="18"/>
      <c r="AM24" s="18"/>
      <c r="AN24" s="18"/>
      <c r="AO24" s="18"/>
      <c r="AP24" s="2"/>
      <c r="AQ24" s="2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"/>
      <c r="BD24" s="2"/>
      <c r="BE24" s="2"/>
    </row>
    <row r="25" spans="1:57" ht="16.5">
      <c r="A25" s="9" t="s">
        <v>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25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6.5">
      <c r="A26" s="46" t="s">
        <v>103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25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6.5">
      <c r="A27" s="3" t="s">
        <v>6</v>
      </c>
      <c r="B27" s="24">
        <f>COUNTIF(B31:B37,"재적")</f>
        <v>5</v>
      </c>
      <c r="C27" s="63"/>
      <c r="D27" s="266" t="s">
        <v>30</v>
      </c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6"/>
      <c r="BE27" s="266"/>
    </row>
    <row r="28" spans="1:57" ht="16.5">
      <c r="A28" s="3" t="s">
        <v>20</v>
      </c>
      <c r="B28" s="24">
        <f>COUNTIF(B31:B37,"신입")</f>
        <v>0</v>
      </c>
      <c r="C28" s="63"/>
      <c r="D28" s="1">
        <f aca="true" t="shared" si="5" ref="D28:AI28">COUNTIF(D31:D37,"●")</f>
        <v>5</v>
      </c>
      <c r="E28" s="1">
        <f t="shared" si="5"/>
        <v>5</v>
      </c>
      <c r="F28" s="1">
        <f t="shared" si="5"/>
        <v>3</v>
      </c>
      <c r="G28" s="1">
        <f t="shared" si="5"/>
        <v>2</v>
      </c>
      <c r="H28" s="1">
        <f t="shared" si="5"/>
        <v>5</v>
      </c>
      <c r="I28" s="1">
        <f t="shared" si="5"/>
        <v>5</v>
      </c>
      <c r="J28" s="1">
        <f t="shared" si="5"/>
        <v>0</v>
      </c>
      <c r="K28" s="1">
        <f t="shared" si="5"/>
        <v>0</v>
      </c>
      <c r="L28" s="1">
        <f t="shared" si="5"/>
        <v>0</v>
      </c>
      <c r="M28" s="1">
        <f t="shared" si="5"/>
        <v>0</v>
      </c>
      <c r="N28" s="1">
        <f t="shared" si="5"/>
        <v>0</v>
      </c>
      <c r="O28" s="1">
        <f t="shared" si="5"/>
        <v>0</v>
      </c>
      <c r="P28" s="1">
        <f t="shared" si="5"/>
        <v>0</v>
      </c>
      <c r="Q28" s="1">
        <f t="shared" si="5"/>
        <v>0</v>
      </c>
      <c r="R28" s="1">
        <f t="shared" si="5"/>
        <v>0</v>
      </c>
      <c r="S28" s="1">
        <f t="shared" si="5"/>
        <v>0</v>
      </c>
      <c r="T28" s="1">
        <f t="shared" si="5"/>
        <v>0</v>
      </c>
      <c r="U28" s="1">
        <f t="shared" si="5"/>
        <v>0</v>
      </c>
      <c r="V28" s="1">
        <f t="shared" si="5"/>
        <v>0</v>
      </c>
      <c r="W28" s="1">
        <f t="shared" si="5"/>
        <v>0</v>
      </c>
      <c r="X28" s="1">
        <f t="shared" si="5"/>
        <v>0</v>
      </c>
      <c r="Y28" s="1">
        <f t="shared" si="5"/>
        <v>0</v>
      </c>
      <c r="Z28" s="1">
        <f t="shared" si="5"/>
        <v>0</v>
      </c>
      <c r="AA28" s="1">
        <f t="shared" si="5"/>
        <v>0</v>
      </c>
      <c r="AB28" s="1">
        <f t="shared" si="5"/>
        <v>0</v>
      </c>
      <c r="AC28" s="1">
        <f t="shared" si="5"/>
        <v>0</v>
      </c>
      <c r="AD28" s="1">
        <f t="shared" si="5"/>
        <v>0</v>
      </c>
      <c r="AE28" s="1">
        <f t="shared" si="5"/>
        <v>0</v>
      </c>
      <c r="AF28" s="1">
        <f t="shared" si="5"/>
        <v>0</v>
      </c>
      <c r="AG28" s="1">
        <f t="shared" si="5"/>
        <v>0</v>
      </c>
      <c r="AH28" s="1">
        <f t="shared" si="5"/>
        <v>0</v>
      </c>
      <c r="AI28" s="1">
        <f t="shared" si="5"/>
        <v>0</v>
      </c>
      <c r="AJ28" s="1">
        <f aca="true" t="shared" si="6" ref="AJ28:BE28">COUNTIF(AJ31:AJ37,"●")</f>
        <v>0</v>
      </c>
      <c r="AK28" s="1">
        <f t="shared" si="6"/>
        <v>0</v>
      </c>
      <c r="AL28" s="1">
        <f t="shared" si="6"/>
        <v>0</v>
      </c>
      <c r="AM28" s="1">
        <f t="shared" si="6"/>
        <v>0</v>
      </c>
      <c r="AN28" s="1">
        <f t="shared" si="6"/>
        <v>0</v>
      </c>
      <c r="AO28" s="1">
        <f t="shared" si="6"/>
        <v>0</v>
      </c>
      <c r="AP28" s="1">
        <f t="shared" si="6"/>
        <v>0</v>
      </c>
      <c r="AQ28" s="1">
        <f t="shared" si="6"/>
        <v>0</v>
      </c>
      <c r="AR28" s="1">
        <f t="shared" si="6"/>
        <v>0</v>
      </c>
      <c r="AS28" s="1">
        <f t="shared" si="6"/>
        <v>0</v>
      </c>
      <c r="AT28" s="1">
        <f t="shared" si="6"/>
        <v>0</v>
      </c>
      <c r="AU28" s="1">
        <f t="shared" si="6"/>
        <v>0</v>
      </c>
      <c r="AV28" s="1">
        <f t="shared" si="6"/>
        <v>0</v>
      </c>
      <c r="AW28" s="1">
        <f t="shared" si="6"/>
        <v>0</v>
      </c>
      <c r="AX28" s="1">
        <f t="shared" si="6"/>
        <v>0</v>
      </c>
      <c r="AY28" s="1">
        <f t="shared" si="6"/>
        <v>0</v>
      </c>
      <c r="AZ28" s="1">
        <f t="shared" si="6"/>
        <v>0</v>
      </c>
      <c r="BA28" s="1">
        <f t="shared" si="6"/>
        <v>0</v>
      </c>
      <c r="BB28" s="1">
        <f t="shared" si="6"/>
        <v>0</v>
      </c>
      <c r="BC28" s="1">
        <f t="shared" si="6"/>
        <v>0</v>
      </c>
      <c r="BD28" s="1">
        <f t="shared" si="6"/>
        <v>0</v>
      </c>
      <c r="BE28" s="1">
        <f t="shared" si="6"/>
        <v>0</v>
      </c>
    </row>
    <row r="29" spans="1:57" ht="16.5">
      <c r="A29" s="6" t="s">
        <v>9</v>
      </c>
      <c r="B29" s="6"/>
      <c r="C29" s="63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</row>
    <row r="30" spans="1:57" ht="14.25" customHeight="1">
      <c r="A30" s="4" t="s">
        <v>10</v>
      </c>
      <c r="B30" s="29" t="s">
        <v>31</v>
      </c>
      <c r="C30" s="29" t="s">
        <v>32</v>
      </c>
      <c r="D30" s="29">
        <v>1</v>
      </c>
      <c r="E30" s="29">
        <v>2</v>
      </c>
      <c r="F30" s="29">
        <v>3</v>
      </c>
      <c r="G30" s="29">
        <v>4</v>
      </c>
      <c r="H30" s="29">
        <v>5</v>
      </c>
      <c r="I30" s="29">
        <v>6</v>
      </c>
      <c r="J30" s="29">
        <v>7</v>
      </c>
      <c r="K30" s="29">
        <v>8</v>
      </c>
      <c r="L30" s="29">
        <v>9</v>
      </c>
      <c r="M30" s="29">
        <v>10</v>
      </c>
      <c r="N30" s="29">
        <v>11</v>
      </c>
      <c r="O30" s="29">
        <v>12</v>
      </c>
      <c r="P30" s="29">
        <v>13</v>
      </c>
      <c r="Q30" s="29">
        <v>14</v>
      </c>
      <c r="R30" s="29">
        <v>15</v>
      </c>
      <c r="S30" s="29">
        <v>16</v>
      </c>
      <c r="T30" s="29">
        <v>17</v>
      </c>
      <c r="U30" s="29">
        <v>18</v>
      </c>
      <c r="V30" s="29">
        <v>19</v>
      </c>
      <c r="W30" s="29">
        <v>20</v>
      </c>
      <c r="X30" s="29">
        <v>21</v>
      </c>
      <c r="Y30" s="29">
        <v>22</v>
      </c>
      <c r="Z30" s="29">
        <v>23</v>
      </c>
      <c r="AA30" s="29">
        <v>24</v>
      </c>
      <c r="AB30" s="29">
        <v>25</v>
      </c>
      <c r="AC30" s="29">
        <v>26</v>
      </c>
      <c r="AD30" s="29">
        <v>27</v>
      </c>
      <c r="AE30" s="29">
        <v>28</v>
      </c>
      <c r="AF30" s="29">
        <v>29</v>
      </c>
      <c r="AG30" s="29">
        <v>30</v>
      </c>
      <c r="AH30" s="29">
        <v>31</v>
      </c>
      <c r="AI30" s="29">
        <v>32</v>
      </c>
      <c r="AJ30" s="29">
        <v>33</v>
      </c>
      <c r="AK30" s="29">
        <v>34</v>
      </c>
      <c r="AL30" s="29">
        <v>35</v>
      </c>
      <c r="AM30" s="29">
        <v>36</v>
      </c>
      <c r="AN30" s="29">
        <v>37</v>
      </c>
      <c r="AO30" s="29">
        <v>38</v>
      </c>
      <c r="AP30" s="29">
        <v>39</v>
      </c>
      <c r="AQ30" s="29">
        <v>40</v>
      </c>
      <c r="AR30" s="29">
        <v>41</v>
      </c>
      <c r="AS30" s="29">
        <v>42</v>
      </c>
      <c r="AT30" s="29">
        <v>43</v>
      </c>
      <c r="AU30" s="29">
        <v>44</v>
      </c>
      <c r="AV30" s="29">
        <v>45</v>
      </c>
      <c r="AW30" s="29">
        <v>46</v>
      </c>
      <c r="AX30" s="29">
        <v>47</v>
      </c>
      <c r="AY30" s="29">
        <v>48</v>
      </c>
      <c r="AZ30" s="29">
        <v>49</v>
      </c>
      <c r="BA30" s="29">
        <v>50</v>
      </c>
      <c r="BB30" s="29">
        <v>51</v>
      </c>
      <c r="BC30" s="29">
        <v>52</v>
      </c>
      <c r="BD30" s="29">
        <v>53</v>
      </c>
      <c r="BE30" s="29">
        <v>54</v>
      </c>
    </row>
    <row r="31" spans="1:57" ht="16.5">
      <c r="A31" s="44" t="s">
        <v>74</v>
      </c>
      <c r="B31" s="2" t="s">
        <v>22</v>
      </c>
      <c r="C31" s="1">
        <f>COUNTIF(D31:BE31,"●")</f>
        <v>6</v>
      </c>
      <c r="D31" s="72" t="s">
        <v>101</v>
      </c>
      <c r="E31" s="72" t="s">
        <v>101</v>
      </c>
      <c r="F31" s="72" t="s">
        <v>101</v>
      </c>
      <c r="G31" s="72" t="s">
        <v>101</v>
      </c>
      <c r="H31" s="72" t="s">
        <v>101</v>
      </c>
      <c r="I31" s="72" t="s">
        <v>101</v>
      </c>
      <c r="J31" s="34"/>
      <c r="K31" s="34"/>
      <c r="L31" s="34"/>
      <c r="M31" s="34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2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"/>
      <c r="BD31" s="2"/>
      <c r="BE31" s="2"/>
    </row>
    <row r="32" spans="1:57" ht="16.5">
      <c r="A32" s="44" t="s">
        <v>75</v>
      </c>
      <c r="B32" s="2" t="s">
        <v>22</v>
      </c>
      <c r="C32" s="1">
        <f>COUNTIF(D32:BE32,"●")</f>
        <v>4</v>
      </c>
      <c r="D32" s="72" t="s">
        <v>101</v>
      </c>
      <c r="E32" s="72" t="s">
        <v>101</v>
      </c>
      <c r="F32" s="34"/>
      <c r="G32" s="2"/>
      <c r="H32" s="72" t="s">
        <v>101</v>
      </c>
      <c r="I32" s="72" t="s">
        <v>101</v>
      </c>
      <c r="J32" s="34"/>
      <c r="K32" s="34"/>
      <c r="L32" s="34"/>
      <c r="M32" s="34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2"/>
      <c r="BD32" s="2"/>
      <c r="BE32" s="2"/>
    </row>
    <row r="33" spans="1:57" ht="16.5">
      <c r="A33" s="44" t="s">
        <v>76</v>
      </c>
      <c r="B33" s="2" t="s">
        <v>22</v>
      </c>
      <c r="C33" s="1">
        <f>COUNTIF(D33:BE33,"●")</f>
        <v>4</v>
      </c>
      <c r="D33" s="72" t="s">
        <v>101</v>
      </c>
      <c r="E33" s="72" t="s">
        <v>101</v>
      </c>
      <c r="F33" s="34"/>
      <c r="G33" s="34"/>
      <c r="H33" s="72" t="s">
        <v>101</v>
      </c>
      <c r="I33" s="72" t="s">
        <v>101</v>
      </c>
      <c r="J33" s="34"/>
      <c r="K33" s="34"/>
      <c r="L33" s="34"/>
      <c r="M33" s="34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2"/>
      <c r="AS33" s="18"/>
      <c r="AT33" s="18"/>
      <c r="AU33" s="18"/>
      <c r="AV33" s="18"/>
      <c r="AW33" s="18"/>
      <c r="AX33" s="18"/>
      <c r="AY33" s="18"/>
      <c r="AZ33" s="18"/>
      <c r="BA33" s="18"/>
      <c r="BB33" s="2"/>
      <c r="BC33" s="2"/>
      <c r="BD33" s="2"/>
      <c r="BE33" s="2"/>
    </row>
    <row r="34" spans="1:57" ht="16.5">
      <c r="A34" s="44" t="s">
        <v>77</v>
      </c>
      <c r="B34" s="2" t="s">
        <v>22</v>
      </c>
      <c r="C34" s="1">
        <f>COUNTIF(D34:BE34,"●")</f>
        <v>6</v>
      </c>
      <c r="D34" s="72" t="s">
        <v>101</v>
      </c>
      <c r="E34" s="72" t="s">
        <v>101</v>
      </c>
      <c r="F34" s="72" t="s">
        <v>101</v>
      </c>
      <c r="G34" s="72" t="s">
        <v>101</v>
      </c>
      <c r="H34" s="72" t="s">
        <v>101</v>
      </c>
      <c r="I34" s="72" t="s">
        <v>101</v>
      </c>
      <c r="J34" s="2"/>
      <c r="K34" s="34"/>
      <c r="L34" s="34"/>
      <c r="M34" s="34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2"/>
      <c r="AX34" s="18"/>
      <c r="AY34" s="18"/>
      <c r="AZ34" s="18"/>
      <c r="BA34" s="18"/>
      <c r="BB34" s="18"/>
      <c r="BC34" s="2"/>
      <c r="BD34" s="2"/>
      <c r="BE34" s="2"/>
    </row>
    <row r="35" spans="1:57" ht="16.5">
      <c r="A35" s="44" t="s">
        <v>78</v>
      </c>
      <c r="B35" s="2" t="s">
        <v>22</v>
      </c>
      <c r="C35" s="1">
        <f>COUNTIF(D35:BE35,"●")</f>
        <v>5</v>
      </c>
      <c r="D35" s="72" t="s">
        <v>101</v>
      </c>
      <c r="E35" s="72" t="s">
        <v>101</v>
      </c>
      <c r="F35" s="72" t="s">
        <v>101</v>
      </c>
      <c r="G35" s="2"/>
      <c r="H35" s="72" t="s">
        <v>101</v>
      </c>
      <c r="I35" s="72" t="s">
        <v>101</v>
      </c>
      <c r="J35" s="34"/>
      <c r="K35" s="2"/>
      <c r="L35" s="34"/>
      <c r="M35" s="34"/>
      <c r="N35" s="18"/>
      <c r="O35" s="18"/>
      <c r="P35" s="18"/>
      <c r="Q35" s="1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44"/>
      <c r="B36" s="2"/>
      <c r="C36" s="1"/>
      <c r="D36" s="18"/>
      <c r="E36" s="18"/>
      <c r="F36" s="34"/>
      <c r="G36" s="2"/>
      <c r="H36" s="3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44"/>
      <c r="B37" s="2"/>
      <c r="C37" s="1"/>
      <c r="D37" s="18"/>
      <c r="E37" s="18"/>
      <c r="F37" s="34"/>
      <c r="G37" s="2"/>
      <c r="H37" s="2"/>
      <c r="I37" s="2"/>
      <c r="J37" s="2"/>
      <c r="K37" s="2"/>
      <c r="L37" s="2"/>
      <c r="M37" s="2"/>
      <c r="N37" s="2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</sheetData>
  <sheetProtection/>
  <mergeCells count="5">
    <mergeCell ref="D27:BE27"/>
    <mergeCell ref="D3:BE3"/>
    <mergeCell ref="D29:BE29"/>
    <mergeCell ref="D16:BE16"/>
    <mergeCell ref="D18:BE18"/>
  </mergeCells>
  <conditionalFormatting sqref="A7:A13 A31:A37 A20:A24">
    <cfRule type="expression" priority="6" dxfId="203" stopIfTrue="1">
      <formula>B7="신"</formula>
    </cfRule>
    <cfRule type="expression" priority="7" dxfId="204" stopIfTrue="1">
      <formula>ISERROR(A7)</formula>
    </cfRule>
  </conditionalFormatting>
  <conditionalFormatting sqref="AK35:AV35 P37:BE37 D37:N37 J31:J33 H36:J36 S35:W35 J35 K31:K34 L31:M35 Z35 AP36:AQ36 L36:AN36 AY36:BE36 AS36:AV36 AC35:AI35 AJ33:AJ35 AR33 AW34:AW35 AX35:BB35 BC31:BE35 BB33 G24:K24 T23 AJ24 X24:Y24 O24 BC24:BE24 C27:C28 AZ20 G21 I21:K22 AM20 AT20 W20:X20 M20:M24 S20:U20 AE20 AC20 AJ20:AK20 I20:J20 P20 AH20 L21:L24 AU11 AD9:AG9 T9 AY10:BB11 AU9 AW11:AX11 AV10:AV11 AF11:AG11 AM11 AC9:AC11 Z9:AB9 V9:V11 X9 Y11 AA11:AB11 AD11 AZ13 S9:S10 P9:R9 J11:K11 D12:F13 M10 R11 D7:F7 H13 AI9 AH9:AH11 AJ8:AJ11 AK9:AL11 AM9 AR11:AS11 AN9:AQ11 AR9:AS9 AT9:AT11 BC7:BE12 C16:C17 C3:C4 E7:F11 D20:F24 D31:F36 G31 G33:G34 H7:H10 H20:H23 D8:H11 G12:H12 I20:I22 H31:I35">
    <cfRule type="cellIs" priority="8" dxfId="204" operator="equal" stopIfTrue="1">
      <formula>0</formula>
    </cfRule>
  </conditionalFormatting>
  <conditionalFormatting sqref="AC31:AQ34 O37 AO36 AR36 AW36:AX36 G32 G35:G36 J34 K35:K36 N31:R35 S31:W34 X31:Y35 Z31:Z34 AA31:AB35 AR34 AR31:AR32 AS31:AV34 AW31:AW33 AX31:BA34 BB34 BB31:BB32 Z24 T24 I23:K23 G22:G23 U23:U24 BB24 B31:B37 AL20:AL24 AH21:AH24 AF20:AG24 Y20:Z23 AE21:AE24 AN20:AS20 AJ21:AK24 AI20:AI24 P21:P24 AU20:AY20 G20:H20 BB20:BE23 K20:L20 N20:N24 O20:O23 Q20:R24 S21:S24 T21:U22 V20:V24 W21:W24 X21:X23 AA20:AB24 AC21:AC24 AD20:AD24 AM21:AZ24 BA20:BA24 AR10:AS10 AV7:AV9 AM10 R10 Y7:Y10 U7:U12 AD10 S11:S12 R12 J7:K10 J12:K12 G7:H7 G13 I13:AY13 BA13:BE13 M11:M12 L7:L12 M7:M9 N7:O12 P10:Q12 T10:T12 P7:T8 V12 V7:V8 W7:W12 X7:X8 X10:X12 Y12 Z10:Z12 AA10:AB10 AA12:AD12 AE10:AE12 AF10:AG10 AI10:AI12 AF12:AH12 AU10 Z7:AU8 AW7:AX10 AY7:BB9 AJ12:BB12 AJ10 B20:B24 B7:B13 I7:I12">
    <cfRule type="expression" priority="9" dxfId="203" stopIfTrue="1">
      <formula>B7="신"</formula>
    </cfRule>
  </conditionalFormatting>
  <conditionalFormatting sqref="G7">
    <cfRule type="cellIs" priority="5" dxfId="204" operator="equal" stopIfTrue="1">
      <formula>0</formula>
    </cfRule>
  </conditionalFormatting>
  <conditionalFormatting sqref="G20">
    <cfRule type="cellIs" priority="4" dxfId="204" operator="equal" stopIfTrue="1">
      <formula>0</formula>
    </cfRule>
  </conditionalFormatting>
  <conditionalFormatting sqref="G22">
    <cfRule type="cellIs" priority="3" dxfId="204" operator="equal" stopIfTrue="1">
      <formula>0</formula>
    </cfRule>
  </conditionalFormatting>
  <conditionalFormatting sqref="I7:I12">
    <cfRule type="cellIs" priority="2" dxfId="204" operator="equal" stopIfTrue="1">
      <formula>0</formula>
    </cfRule>
  </conditionalFormatting>
  <conditionalFormatting sqref="I20">
    <cfRule type="expression" priority="1" dxfId="203" stopIfTrue="1">
      <formula>I20="신"</formula>
    </cfRule>
  </conditionalFormatting>
  <dataValidations count="1">
    <dataValidation type="list" allowBlank="1" showInputMessage="1" showErrorMessage="1" sqref="A29 A5 A18">
      <formula1>"누계,등반"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r:id="rId2"/>
  <headerFooter alignWithMargins="0">
    <oddHeader>&amp;C2007년도 중등부 출결현황</oddHeader>
  </headerFooter>
  <rowBreaks count="1" manualBreakCount="1">
    <brk id="22" max="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E57"/>
  <sheetViews>
    <sheetView zoomScalePageLayoutView="0" workbookViewId="0" topLeftCell="A28">
      <pane xSplit="3" topLeftCell="D1" activePane="topRight" state="frozen"/>
      <selection pane="topLeft" activeCell="A1" sqref="A1"/>
      <selection pane="topRight" activeCell="I54" sqref="I54"/>
    </sheetView>
  </sheetViews>
  <sheetFormatPr defaultColWidth="9.140625" defaultRowHeight="15"/>
  <cols>
    <col min="1" max="1" width="5.57421875" style="52" customWidth="1"/>
    <col min="2" max="2" width="2.57421875" style="52" customWidth="1"/>
    <col min="3" max="3" width="2.57421875" style="12" customWidth="1"/>
    <col min="4" max="57" width="2.421875" style="12" customWidth="1"/>
    <col min="58" max="16384" width="9.00390625" style="12" customWidth="1"/>
  </cols>
  <sheetData>
    <row r="1" spans="1:57" ht="14.25" customHeight="1">
      <c r="A1" s="8" t="s">
        <v>2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4.25" customHeight="1">
      <c r="A2" s="49" t="s">
        <v>60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48" t="s">
        <v>6</v>
      </c>
      <c r="B3" s="50">
        <f>COUNTIF(B7:B15,"재적")</f>
        <v>9</v>
      </c>
      <c r="C3" s="63"/>
      <c r="D3" s="266" t="s">
        <v>34</v>
      </c>
      <c r="E3" s="266"/>
      <c r="F3" s="266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</row>
    <row r="4" spans="1:57" ht="14.25" customHeight="1">
      <c r="A4" s="29" t="s">
        <v>8</v>
      </c>
      <c r="B4" s="50">
        <f>COUNTIF(B7:B15,"신입")</f>
        <v>0</v>
      </c>
      <c r="C4" s="63"/>
      <c r="D4" s="1">
        <f aca="true" t="shared" si="0" ref="D4:AI4">COUNTIF(D7:D15,"●")</f>
        <v>5</v>
      </c>
      <c r="E4" s="1">
        <f t="shared" si="0"/>
        <v>6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6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COUNTIF(AJ7:AJ15,"●")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" t="s">
        <v>9</v>
      </c>
      <c r="B5" s="5"/>
      <c r="C5" s="63"/>
      <c r="D5" s="113">
        <v>40909</v>
      </c>
      <c r="E5" s="114">
        <v>40916</v>
      </c>
      <c r="F5" s="114">
        <v>40923</v>
      </c>
      <c r="G5" s="114">
        <v>40930</v>
      </c>
      <c r="H5" s="114">
        <v>40937</v>
      </c>
      <c r="I5" s="114">
        <v>40944</v>
      </c>
      <c r="J5" s="114">
        <v>40951</v>
      </c>
      <c r="K5" s="114">
        <v>40958</v>
      </c>
      <c r="L5" s="114">
        <v>40965</v>
      </c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57" ht="14.25" customHeight="1">
      <c r="A6" s="29" t="s">
        <v>10</v>
      </c>
      <c r="B6" s="29" t="s">
        <v>11</v>
      </c>
      <c r="C6" s="29" t="s">
        <v>35</v>
      </c>
      <c r="D6" s="29">
        <v>1</v>
      </c>
      <c r="E6" s="29">
        <v>2</v>
      </c>
      <c r="F6" s="29">
        <v>3</v>
      </c>
      <c r="G6" s="29">
        <v>4</v>
      </c>
      <c r="H6" s="29">
        <v>5</v>
      </c>
      <c r="I6" s="29">
        <v>6</v>
      </c>
      <c r="J6" s="29">
        <v>7</v>
      </c>
      <c r="K6" s="29">
        <v>8</v>
      </c>
      <c r="L6" s="29">
        <v>9</v>
      </c>
      <c r="M6" s="29">
        <v>10</v>
      </c>
      <c r="N6" s="29">
        <v>11</v>
      </c>
      <c r="O6" s="29">
        <v>12</v>
      </c>
      <c r="P6" s="29">
        <v>13</v>
      </c>
      <c r="Q6" s="29">
        <v>14</v>
      </c>
      <c r="R6" s="29">
        <v>15</v>
      </c>
      <c r="S6" s="29">
        <v>16</v>
      </c>
      <c r="T6" s="29">
        <v>17</v>
      </c>
      <c r="U6" s="29">
        <v>18</v>
      </c>
      <c r="V6" s="29">
        <v>19</v>
      </c>
      <c r="W6" s="29">
        <v>20</v>
      </c>
      <c r="X6" s="29">
        <v>21</v>
      </c>
      <c r="Y6" s="29">
        <v>22</v>
      </c>
      <c r="Z6" s="29">
        <v>23</v>
      </c>
      <c r="AA6" s="29">
        <v>24</v>
      </c>
      <c r="AB6" s="29">
        <v>25</v>
      </c>
      <c r="AC6" s="29">
        <v>26</v>
      </c>
      <c r="AD6" s="29">
        <v>27</v>
      </c>
      <c r="AE6" s="29">
        <v>28</v>
      </c>
      <c r="AF6" s="29">
        <v>29</v>
      </c>
      <c r="AG6" s="29">
        <v>30</v>
      </c>
      <c r="AH6" s="29">
        <v>31</v>
      </c>
      <c r="AI6" s="29">
        <v>32</v>
      </c>
      <c r="AJ6" s="29">
        <v>33</v>
      </c>
      <c r="AK6" s="29">
        <v>34</v>
      </c>
      <c r="AL6" s="29">
        <v>35</v>
      </c>
      <c r="AM6" s="29">
        <v>36</v>
      </c>
      <c r="AN6" s="29">
        <v>37</v>
      </c>
      <c r="AO6" s="29">
        <v>38</v>
      </c>
      <c r="AP6" s="29">
        <v>39</v>
      </c>
      <c r="AQ6" s="29">
        <v>40</v>
      </c>
      <c r="AR6" s="29">
        <v>41</v>
      </c>
      <c r="AS6" s="29">
        <v>42</v>
      </c>
      <c r="AT6" s="29">
        <v>43</v>
      </c>
      <c r="AU6" s="29">
        <v>44</v>
      </c>
      <c r="AV6" s="29">
        <v>45</v>
      </c>
      <c r="AW6" s="29">
        <v>46</v>
      </c>
      <c r="AX6" s="29">
        <v>47</v>
      </c>
      <c r="AY6" s="29">
        <v>48</v>
      </c>
      <c r="AZ6" s="29">
        <v>49</v>
      </c>
      <c r="BA6" s="29">
        <v>50</v>
      </c>
      <c r="BB6" s="29">
        <v>51</v>
      </c>
      <c r="BC6" s="29">
        <v>52</v>
      </c>
      <c r="BD6" s="29">
        <v>53</v>
      </c>
      <c r="BE6" s="29">
        <v>54</v>
      </c>
    </row>
    <row r="7" spans="1:57" ht="16.5">
      <c r="A7" s="51" t="s">
        <v>104</v>
      </c>
      <c r="B7" s="51" t="s">
        <v>21</v>
      </c>
      <c r="C7" s="1">
        <f aca="true" t="shared" si="2" ref="C7:C15">COUNTIF(D7:BE7,"●")</f>
        <v>5</v>
      </c>
      <c r="D7" s="72" t="s">
        <v>101</v>
      </c>
      <c r="E7" s="72" t="s">
        <v>101</v>
      </c>
      <c r="F7" s="72" t="s">
        <v>101</v>
      </c>
      <c r="G7" s="2"/>
      <c r="H7" s="72" t="s">
        <v>101</v>
      </c>
      <c r="I7" s="72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1" t="s">
        <v>105</v>
      </c>
      <c r="B8" s="51" t="s">
        <v>21</v>
      </c>
      <c r="C8" s="1">
        <f t="shared" si="2"/>
        <v>0</v>
      </c>
      <c r="D8" s="18"/>
      <c r="E8" s="18"/>
      <c r="F8" s="18"/>
      <c r="G8" s="2"/>
      <c r="H8" s="18"/>
      <c r="I8" s="1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1" t="s">
        <v>106</v>
      </c>
      <c r="B9" s="51" t="s">
        <v>21</v>
      </c>
      <c r="C9" s="1">
        <f t="shared" si="2"/>
        <v>5</v>
      </c>
      <c r="D9" s="72" t="s">
        <v>101</v>
      </c>
      <c r="E9" s="72" t="s">
        <v>101</v>
      </c>
      <c r="F9" s="72" t="s">
        <v>101</v>
      </c>
      <c r="G9" s="2"/>
      <c r="H9" s="72" t="s">
        <v>101</v>
      </c>
      <c r="I9" s="72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1" t="s">
        <v>107</v>
      </c>
      <c r="B10" s="51" t="s">
        <v>21</v>
      </c>
      <c r="C10" s="1">
        <f t="shared" si="2"/>
        <v>5</v>
      </c>
      <c r="D10" s="72" t="s">
        <v>101</v>
      </c>
      <c r="E10" s="72" t="s">
        <v>101</v>
      </c>
      <c r="F10" s="72" t="s">
        <v>101</v>
      </c>
      <c r="G10" s="2"/>
      <c r="H10" s="72" t="s">
        <v>101</v>
      </c>
      <c r="I10" s="72" t="s">
        <v>101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1" t="s">
        <v>108</v>
      </c>
      <c r="B11" s="51" t="s">
        <v>21</v>
      </c>
      <c r="C11" s="1">
        <f t="shared" si="2"/>
        <v>6</v>
      </c>
      <c r="D11" s="72" t="s">
        <v>101</v>
      </c>
      <c r="E11" s="72" t="s">
        <v>101</v>
      </c>
      <c r="F11" s="72" t="s">
        <v>101</v>
      </c>
      <c r="G11" s="72" t="s">
        <v>101</v>
      </c>
      <c r="H11" s="72" t="s">
        <v>101</v>
      </c>
      <c r="I11" s="72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1" t="s">
        <v>109</v>
      </c>
      <c r="B12" s="51" t="s">
        <v>21</v>
      </c>
      <c r="C12" s="1">
        <f t="shared" si="2"/>
        <v>6</v>
      </c>
      <c r="D12" s="72" t="s">
        <v>101</v>
      </c>
      <c r="E12" s="72" t="s">
        <v>101</v>
      </c>
      <c r="F12" s="72" t="s">
        <v>101</v>
      </c>
      <c r="G12" s="72" t="s">
        <v>101</v>
      </c>
      <c r="H12" s="72" t="s">
        <v>101</v>
      </c>
      <c r="I12" s="72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4.25" customHeight="1">
      <c r="A13" s="51" t="s">
        <v>110</v>
      </c>
      <c r="B13" s="51" t="s">
        <v>21</v>
      </c>
      <c r="C13" s="1">
        <f t="shared" si="2"/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53" t="s">
        <v>149</v>
      </c>
      <c r="B14" s="29" t="s">
        <v>21</v>
      </c>
      <c r="C14" s="1">
        <f t="shared" si="2"/>
        <v>1</v>
      </c>
      <c r="D14" s="2"/>
      <c r="E14" s="72" t="s">
        <v>101</v>
      </c>
      <c r="F14" s="7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4.25" customHeight="1">
      <c r="A15" s="42" t="s">
        <v>196</v>
      </c>
      <c r="B15" s="29" t="s">
        <v>21</v>
      </c>
      <c r="C15" s="1">
        <f t="shared" si="2"/>
        <v>1</v>
      </c>
      <c r="D15" s="2"/>
      <c r="E15" s="2"/>
      <c r="F15" s="2"/>
      <c r="G15" s="2"/>
      <c r="H15" s="2"/>
      <c r="I15" s="72" t="s">
        <v>101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6.5">
      <c r="A16" s="10" t="s">
        <v>3</v>
      </c>
      <c r="B16" s="10"/>
      <c r="C16" s="11"/>
      <c r="D16" s="11"/>
      <c r="E16" s="11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16.5">
      <c r="A17" s="49" t="s">
        <v>118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ht="16.5">
      <c r="A18" s="48" t="s">
        <v>6</v>
      </c>
      <c r="B18" s="50">
        <f>COUNTIF(B22:B30,"재적")</f>
        <v>8</v>
      </c>
      <c r="C18" s="63"/>
      <c r="D18" s="266" t="s">
        <v>34</v>
      </c>
      <c r="E18" s="266"/>
      <c r="F18" s="266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</row>
    <row r="19" spans="1:57" ht="16.5">
      <c r="A19" s="29" t="s">
        <v>8</v>
      </c>
      <c r="B19" s="50">
        <f>COUNTIF(B22:B30,"신입")</f>
        <v>0</v>
      </c>
      <c r="C19" s="63"/>
      <c r="D19" s="1">
        <f aca="true" t="shared" si="3" ref="D19:AI19">COUNTIF(D22:D30,"●")</f>
        <v>4</v>
      </c>
      <c r="E19" s="1">
        <f t="shared" si="3"/>
        <v>3</v>
      </c>
      <c r="F19" s="1">
        <f t="shared" si="3"/>
        <v>5</v>
      </c>
      <c r="G19" s="1">
        <f t="shared" si="3"/>
        <v>1</v>
      </c>
      <c r="H19" s="1">
        <f t="shared" si="3"/>
        <v>2</v>
      </c>
      <c r="I19" s="1">
        <f t="shared" si="3"/>
        <v>5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">
        <f t="shared" si="3"/>
        <v>0</v>
      </c>
      <c r="P19" s="1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">
        <f t="shared" si="3"/>
        <v>0</v>
      </c>
      <c r="X19" s="1">
        <f t="shared" si="3"/>
        <v>0</v>
      </c>
      <c r="Y19" s="1">
        <f t="shared" si="3"/>
        <v>0</v>
      </c>
      <c r="Z19" s="1">
        <f t="shared" si="3"/>
        <v>0</v>
      </c>
      <c r="AA19" s="1">
        <f t="shared" si="3"/>
        <v>0</v>
      </c>
      <c r="AB19" s="1">
        <f t="shared" si="3"/>
        <v>0</v>
      </c>
      <c r="AC19" s="1">
        <f t="shared" si="3"/>
        <v>0</v>
      </c>
      <c r="AD19" s="1">
        <f t="shared" si="3"/>
        <v>0</v>
      </c>
      <c r="AE19" s="1">
        <f t="shared" si="3"/>
        <v>0</v>
      </c>
      <c r="AF19" s="1">
        <f t="shared" si="3"/>
        <v>0</v>
      </c>
      <c r="AG19" s="1">
        <f t="shared" si="3"/>
        <v>0</v>
      </c>
      <c r="AH19" s="1">
        <f t="shared" si="3"/>
        <v>0</v>
      </c>
      <c r="AI19" s="1">
        <f t="shared" si="3"/>
        <v>0</v>
      </c>
      <c r="AJ19" s="1">
        <f aca="true" t="shared" si="4" ref="AJ19:BE19">COUNTIF(AJ22:AJ30,"●")</f>
        <v>0</v>
      </c>
      <c r="AK19" s="1">
        <f t="shared" si="4"/>
        <v>0</v>
      </c>
      <c r="AL19" s="1">
        <f t="shared" si="4"/>
        <v>0</v>
      </c>
      <c r="AM19" s="1">
        <f t="shared" si="4"/>
        <v>0</v>
      </c>
      <c r="AN19" s="1">
        <f t="shared" si="4"/>
        <v>0</v>
      </c>
      <c r="AO19" s="1">
        <f t="shared" si="4"/>
        <v>0</v>
      </c>
      <c r="AP19" s="1">
        <f t="shared" si="4"/>
        <v>0</v>
      </c>
      <c r="AQ19" s="1">
        <f t="shared" si="4"/>
        <v>0</v>
      </c>
      <c r="AR19" s="1">
        <f t="shared" si="4"/>
        <v>0</v>
      </c>
      <c r="AS19" s="1">
        <f t="shared" si="4"/>
        <v>0</v>
      </c>
      <c r="AT19" s="1">
        <f t="shared" si="4"/>
        <v>0</v>
      </c>
      <c r="AU19" s="1">
        <f t="shared" si="4"/>
        <v>0</v>
      </c>
      <c r="AV19" s="1">
        <f t="shared" si="4"/>
        <v>0</v>
      </c>
      <c r="AW19" s="1">
        <f t="shared" si="4"/>
        <v>0</v>
      </c>
      <c r="AX19" s="1">
        <f t="shared" si="4"/>
        <v>0</v>
      </c>
      <c r="AY19" s="1">
        <f t="shared" si="4"/>
        <v>0</v>
      </c>
      <c r="AZ19" s="1">
        <f t="shared" si="4"/>
        <v>0</v>
      </c>
      <c r="BA19" s="1">
        <f t="shared" si="4"/>
        <v>0</v>
      </c>
      <c r="BB19" s="1">
        <f t="shared" si="4"/>
        <v>0</v>
      </c>
      <c r="BC19" s="1">
        <f t="shared" si="4"/>
        <v>0</v>
      </c>
      <c r="BD19" s="1">
        <f t="shared" si="4"/>
        <v>0</v>
      </c>
      <c r="BE19" s="1">
        <f t="shared" si="4"/>
        <v>0</v>
      </c>
    </row>
    <row r="20" spans="1:57" ht="16.5">
      <c r="A20" s="5" t="s">
        <v>9</v>
      </c>
      <c r="B20" s="50">
        <f>COUNTIF(B22:B31,"등반")</f>
        <v>0</v>
      </c>
      <c r="C20" s="71"/>
      <c r="D20" s="268"/>
      <c r="E20" s="268"/>
      <c r="F20" s="268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</row>
    <row r="21" spans="1:57" ht="14.25" customHeight="1">
      <c r="A21" s="29" t="s">
        <v>10</v>
      </c>
      <c r="B21" s="29" t="s">
        <v>11</v>
      </c>
      <c r="C21" s="29" t="s">
        <v>35</v>
      </c>
      <c r="D21" s="29">
        <v>1</v>
      </c>
      <c r="E21" s="29">
        <v>2</v>
      </c>
      <c r="F21" s="29">
        <v>3</v>
      </c>
      <c r="G21" s="29">
        <v>4</v>
      </c>
      <c r="H21" s="29">
        <v>5</v>
      </c>
      <c r="I21" s="29">
        <v>6</v>
      </c>
      <c r="J21" s="29">
        <v>7</v>
      </c>
      <c r="K21" s="29">
        <v>8</v>
      </c>
      <c r="L21" s="29">
        <v>9</v>
      </c>
      <c r="M21" s="29">
        <v>10</v>
      </c>
      <c r="N21" s="29">
        <v>11</v>
      </c>
      <c r="O21" s="29">
        <v>12</v>
      </c>
      <c r="P21" s="29">
        <v>13</v>
      </c>
      <c r="Q21" s="29">
        <v>14</v>
      </c>
      <c r="R21" s="29">
        <v>15</v>
      </c>
      <c r="S21" s="29">
        <v>16</v>
      </c>
      <c r="T21" s="29">
        <v>17</v>
      </c>
      <c r="U21" s="29">
        <v>18</v>
      </c>
      <c r="V21" s="29">
        <v>19</v>
      </c>
      <c r="W21" s="29">
        <v>20</v>
      </c>
      <c r="X21" s="29">
        <v>21</v>
      </c>
      <c r="Y21" s="29">
        <v>22</v>
      </c>
      <c r="Z21" s="29">
        <v>23</v>
      </c>
      <c r="AA21" s="29">
        <v>24</v>
      </c>
      <c r="AB21" s="29">
        <v>25</v>
      </c>
      <c r="AC21" s="29">
        <v>26</v>
      </c>
      <c r="AD21" s="29">
        <v>27</v>
      </c>
      <c r="AE21" s="29">
        <v>28</v>
      </c>
      <c r="AF21" s="29">
        <v>29</v>
      </c>
      <c r="AG21" s="29">
        <v>30</v>
      </c>
      <c r="AH21" s="29">
        <v>31</v>
      </c>
      <c r="AI21" s="29">
        <v>32</v>
      </c>
      <c r="AJ21" s="29">
        <v>33</v>
      </c>
      <c r="AK21" s="29">
        <v>34</v>
      </c>
      <c r="AL21" s="29">
        <v>35</v>
      </c>
      <c r="AM21" s="29">
        <v>36</v>
      </c>
      <c r="AN21" s="29">
        <v>37</v>
      </c>
      <c r="AO21" s="29">
        <v>38</v>
      </c>
      <c r="AP21" s="29">
        <v>39</v>
      </c>
      <c r="AQ21" s="29">
        <v>40</v>
      </c>
      <c r="AR21" s="29">
        <v>41</v>
      </c>
      <c r="AS21" s="29">
        <v>42</v>
      </c>
      <c r="AT21" s="29">
        <v>43</v>
      </c>
      <c r="AU21" s="29">
        <v>44</v>
      </c>
      <c r="AV21" s="29">
        <v>45</v>
      </c>
      <c r="AW21" s="29">
        <v>46</v>
      </c>
      <c r="AX21" s="29">
        <v>47</v>
      </c>
      <c r="AY21" s="29">
        <v>48</v>
      </c>
      <c r="AZ21" s="29">
        <v>49</v>
      </c>
      <c r="BA21" s="29">
        <v>50</v>
      </c>
      <c r="BB21" s="29">
        <v>51</v>
      </c>
      <c r="BC21" s="29">
        <v>52</v>
      </c>
      <c r="BD21" s="29">
        <v>53</v>
      </c>
      <c r="BE21" s="29">
        <v>54</v>
      </c>
    </row>
    <row r="22" spans="1:57" ht="16.5">
      <c r="A22" s="51" t="s">
        <v>111</v>
      </c>
      <c r="B22" s="51" t="s">
        <v>21</v>
      </c>
      <c r="C22" s="1">
        <f aca="true" t="shared" si="5" ref="C22:C29">COUNTIF(D22:BE22,"●")</f>
        <v>1</v>
      </c>
      <c r="D22" s="18"/>
      <c r="E22" s="2"/>
      <c r="F22" s="2"/>
      <c r="G22" s="2"/>
      <c r="H22" s="2"/>
      <c r="I22" s="72" t="s">
        <v>101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8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6.5">
      <c r="A23" s="51" t="s">
        <v>112</v>
      </c>
      <c r="B23" s="51" t="s">
        <v>21</v>
      </c>
      <c r="C23" s="1">
        <f t="shared" si="5"/>
        <v>0</v>
      </c>
      <c r="D23" s="1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6.5">
      <c r="A24" s="51" t="s">
        <v>113</v>
      </c>
      <c r="B24" s="51" t="s">
        <v>21</v>
      </c>
      <c r="C24" s="1">
        <f t="shared" si="5"/>
        <v>2</v>
      </c>
      <c r="D24" s="18"/>
      <c r="E24" s="2"/>
      <c r="F24" s="72" t="s">
        <v>101</v>
      </c>
      <c r="G24" s="2"/>
      <c r="H24" s="2"/>
      <c r="I24" s="72" t="s">
        <v>101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6.5">
      <c r="A25" s="51" t="s">
        <v>114</v>
      </c>
      <c r="B25" s="51" t="s">
        <v>21</v>
      </c>
      <c r="C25" s="1">
        <f t="shared" si="5"/>
        <v>6</v>
      </c>
      <c r="D25" s="72" t="s">
        <v>101</v>
      </c>
      <c r="E25" s="72" t="s">
        <v>101</v>
      </c>
      <c r="F25" s="72" t="s">
        <v>101</v>
      </c>
      <c r="G25" s="72" t="s">
        <v>101</v>
      </c>
      <c r="H25" s="72" t="s">
        <v>101</v>
      </c>
      <c r="I25" s="72" t="s">
        <v>101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1" t="s">
        <v>115</v>
      </c>
      <c r="B26" s="51" t="s">
        <v>21</v>
      </c>
      <c r="C26" s="1">
        <f t="shared" si="5"/>
        <v>5</v>
      </c>
      <c r="D26" s="72" t="s">
        <v>101</v>
      </c>
      <c r="E26" s="72" t="s">
        <v>101</v>
      </c>
      <c r="F26" s="72" t="s">
        <v>101</v>
      </c>
      <c r="G26" s="2"/>
      <c r="H26" s="72" t="s">
        <v>101</v>
      </c>
      <c r="I26" s="72" t="s">
        <v>101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6.5">
      <c r="A27" s="51" t="s">
        <v>116</v>
      </c>
      <c r="B27" s="51" t="s">
        <v>21</v>
      </c>
      <c r="C27" s="1">
        <f t="shared" si="5"/>
        <v>3</v>
      </c>
      <c r="D27" s="72" t="s">
        <v>101</v>
      </c>
      <c r="E27" s="72" t="s">
        <v>101</v>
      </c>
      <c r="F27" s="72" t="s">
        <v>101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6.5">
      <c r="A28" s="51" t="s">
        <v>117</v>
      </c>
      <c r="B28" s="51" t="s">
        <v>21</v>
      </c>
      <c r="C28" s="1">
        <f t="shared" si="5"/>
        <v>2</v>
      </c>
      <c r="D28" s="72" t="s">
        <v>101</v>
      </c>
      <c r="E28" s="2"/>
      <c r="F28" s="72" t="s">
        <v>101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6.5">
      <c r="A29" s="53" t="s">
        <v>197</v>
      </c>
      <c r="B29" s="51" t="s">
        <v>21</v>
      </c>
      <c r="C29" s="1">
        <f t="shared" si="5"/>
        <v>1</v>
      </c>
      <c r="D29" s="2"/>
      <c r="E29" s="2"/>
      <c r="F29" s="2"/>
      <c r="G29" s="2"/>
      <c r="H29" s="2"/>
      <c r="I29" s="72" t="s">
        <v>101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6.5">
      <c r="A30" s="42"/>
      <c r="B30" s="29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8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6.5">
      <c r="A31" s="8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ht="16.5">
      <c r="A32" s="49" t="s">
        <v>63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spans="1:57" ht="16.5">
      <c r="A33" s="48" t="s">
        <v>6</v>
      </c>
      <c r="B33" s="50">
        <f>COUNTIF(B37:B43,"재적")</f>
        <v>5</v>
      </c>
      <c r="C33" s="63"/>
      <c r="D33" s="266" t="s">
        <v>34</v>
      </c>
      <c r="E33" s="266"/>
      <c r="F33" s="266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</row>
    <row r="34" spans="1:57" ht="16.5">
      <c r="A34" s="29" t="s">
        <v>8</v>
      </c>
      <c r="B34" s="50">
        <f>COUNTIF(B37:B43,"신입")</f>
        <v>0</v>
      </c>
      <c r="C34" s="63"/>
      <c r="D34" s="1">
        <f aca="true" t="shared" si="6" ref="D34:AI34">COUNTIF(D37:D43,"●")</f>
        <v>4</v>
      </c>
      <c r="E34" s="1">
        <f t="shared" si="6"/>
        <v>5</v>
      </c>
      <c r="F34" s="1">
        <f t="shared" si="6"/>
        <v>4</v>
      </c>
      <c r="G34" s="1">
        <f t="shared" si="6"/>
        <v>5</v>
      </c>
      <c r="H34" s="1">
        <f t="shared" si="6"/>
        <v>5</v>
      </c>
      <c r="I34" s="1">
        <f t="shared" si="6"/>
        <v>4</v>
      </c>
      <c r="J34" s="1">
        <f t="shared" si="6"/>
        <v>0</v>
      </c>
      <c r="K34" s="1">
        <f t="shared" si="6"/>
        <v>0</v>
      </c>
      <c r="L34" s="1">
        <f t="shared" si="6"/>
        <v>0</v>
      </c>
      <c r="M34" s="1">
        <f t="shared" si="6"/>
        <v>0</v>
      </c>
      <c r="N34" s="1">
        <f t="shared" si="6"/>
        <v>0</v>
      </c>
      <c r="O34" s="1">
        <f t="shared" si="6"/>
        <v>0</v>
      </c>
      <c r="P34" s="1">
        <f t="shared" si="6"/>
        <v>0</v>
      </c>
      <c r="Q34" s="1">
        <f t="shared" si="6"/>
        <v>0</v>
      </c>
      <c r="R34" s="1">
        <f t="shared" si="6"/>
        <v>0</v>
      </c>
      <c r="S34" s="1">
        <f t="shared" si="6"/>
        <v>0</v>
      </c>
      <c r="T34" s="1">
        <f t="shared" si="6"/>
        <v>0</v>
      </c>
      <c r="U34" s="1">
        <f t="shared" si="6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6"/>
        <v>0</v>
      </c>
      <c r="AG34" s="1">
        <f t="shared" si="6"/>
        <v>0</v>
      </c>
      <c r="AH34" s="1">
        <f t="shared" si="6"/>
        <v>0</v>
      </c>
      <c r="AI34" s="1">
        <f t="shared" si="6"/>
        <v>0</v>
      </c>
      <c r="AJ34" s="1">
        <f aca="true" t="shared" si="7" ref="AJ34:BE34">COUNTIF(AJ37:AJ43,"●")</f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7"/>
        <v>0</v>
      </c>
      <c r="AO34" s="1">
        <f t="shared" si="7"/>
        <v>0</v>
      </c>
      <c r="AP34" s="1">
        <f t="shared" si="7"/>
        <v>0</v>
      </c>
      <c r="AQ34" s="1">
        <f t="shared" si="7"/>
        <v>0</v>
      </c>
      <c r="AR34" s="1">
        <f t="shared" si="7"/>
        <v>0</v>
      </c>
      <c r="AS34" s="1">
        <f t="shared" si="7"/>
        <v>0</v>
      </c>
      <c r="AT34" s="1">
        <f t="shared" si="7"/>
        <v>0</v>
      </c>
      <c r="AU34" s="1">
        <f t="shared" si="7"/>
        <v>0</v>
      </c>
      <c r="AV34" s="1">
        <f t="shared" si="7"/>
        <v>0</v>
      </c>
      <c r="AW34" s="1">
        <f t="shared" si="7"/>
        <v>0</v>
      </c>
      <c r="AX34" s="1">
        <f t="shared" si="7"/>
        <v>0</v>
      </c>
      <c r="AY34" s="1">
        <f t="shared" si="7"/>
        <v>0</v>
      </c>
      <c r="AZ34" s="1">
        <f t="shared" si="7"/>
        <v>0</v>
      </c>
      <c r="BA34" s="1">
        <f t="shared" si="7"/>
        <v>0</v>
      </c>
      <c r="BB34" s="1">
        <f t="shared" si="7"/>
        <v>0</v>
      </c>
      <c r="BC34" s="1">
        <f t="shared" si="7"/>
        <v>0</v>
      </c>
      <c r="BD34" s="1">
        <f t="shared" si="7"/>
        <v>0</v>
      </c>
      <c r="BE34" s="1">
        <f t="shared" si="7"/>
        <v>0</v>
      </c>
    </row>
    <row r="35" spans="1:57" ht="16.5">
      <c r="A35" s="5" t="s">
        <v>9</v>
      </c>
      <c r="B35" s="5"/>
      <c r="C35" s="63"/>
      <c r="D35" s="267"/>
      <c r="E35" s="267"/>
      <c r="F35" s="267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</row>
    <row r="36" spans="1:57" ht="14.25" customHeight="1">
      <c r="A36" s="29" t="s">
        <v>10</v>
      </c>
      <c r="B36" s="29" t="s">
        <v>11</v>
      </c>
      <c r="C36" s="29" t="s">
        <v>35</v>
      </c>
      <c r="D36" s="29">
        <v>1</v>
      </c>
      <c r="E36" s="29">
        <v>2</v>
      </c>
      <c r="F36" s="29">
        <v>3</v>
      </c>
      <c r="G36" s="29">
        <v>4</v>
      </c>
      <c r="H36" s="29">
        <v>5</v>
      </c>
      <c r="I36" s="29">
        <v>6</v>
      </c>
      <c r="J36" s="29">
        <v>7</v>
      </c>
      <c r="K36" s="29">
        <v>8</v>
      </c>
      <c r="L36" s="29">
        <v>9</v>
      </c>
      <c r="M36" s="29">
        <v>10</v>
      </c>
      <c r="N36" s="29">
        <v>11</v>
      </c>
      <c r="O36" s="29">
        <v>12</v>
      </c>
      <c r="P36" s="29">
        <v>13</v>
      </c>
      <c r="Q36" s="29">
        <v>14</v>
      </c>
      <c r="R36" s="29">
        <v>15</v>
      </c>
      <c r="S36" s="29">
        <v>16</v>
      </c>
      <c r="T36" s="29">
        <v>17</v>
      </c>
      <c r="U36" s="29">
        <v>18</v>
      </c>
      <c r="V36" s="29">
        <v>19</v>
      </c>
      <c r="W36" s="29">
        <v>20</v>
      </c>
      <c r="X36" s="29">
        <v>21</v>
      </c>
      <c r="Y36" s="29">
        <v>22</v>
      </c>
      <c r="Z36" s="29">
        <v>23</v>
      </c>
      <c r="AA36" s="29">
        <v>24</v>
      </c>
      <c r="AB36" s="29">
        <v>25</v>
      </c>
      <c r="AC36" s="29">
        <v>26</v>
      </c>
      <c r="AD36" s="29">
        <v>27</v>
      </c>
      <c r="AE36" s="29">
        <v>28</v>
      </c>
      <c r="AF36" s="29">
        <v>29</v>
      </c>
      <c r="AG36" s="29">
        <v>30</v>
      </c>
      <c r="AH36" s="29">
        <v>31</v>
      </c>
      <c r="AI36" s="29">
        <v>32</v>
      </c>
      <c r="AJ36" s="29">
        <v>33</v>
      </c>
      <c r="AK36" s="29">
        <v>34</v>
      </c>
      <c r="AL36" s="29">
        <v>35</v>
      </c>
      <c r="AM36" s="29">
        <v>36</v>
      </c>
      <c r="AN36" s="29">
        <v>37</v>
      </c>
      <c r="AO36" s="29">
        <v>38</v>
      </c>
      <c r="AP36" s="29">
        <v>39</v>
      </c>
      <c r="AQ36" s="29">
        <v>40</v>
      </c>
      <c r="AR36" s="29">
        <v>41</v>
      </c>
      <c r="AS36" s="29">
        <v>42</v>
      </c>
      <c r="AT36" s="29">
        <v>43</v>
      </c>
      <c r="AU36" s="29">
        <v>44</v>
      </c>
      <c r="AV36" s="29">
        <v>45</v>
      </c>
      <c r="AW36" s="29">
        <v>46</v>
      </c>
      <c r="AX36" s="29">
        <v>47</v>
      </c>
      <c r="AY36" s="29">
        <v>48</v>
      </c>
      <c r="AZ36" s="29">
        <v>49</v>
      </c>
      <c r="BA36" s="29">
        <v>50</v>
      </c>
      <c r="BB36" s="29">
        <v>51</v>
      </c>
      <c r="BC36" s="29">
        <v>52</v>
      </c>
      <c r="BD36" s="29">
        <v>53</v>
      </c>
      <c r="BE36" s="29">
        <v>54</v>
      </c>
    </row>
    <row r="37" spans="1:57" ht="14.25" customHeight="1">
      <c r="A37" s="51" t="s">
        <v>119</v>
      </c>
      <c r="B37" s="51" t="s">
        <v>21</v>
      </c>
      <c r="C37" s="1">
        <f>COUNTIF(D37:BE37,"●")</f>
        <v>6</v>
      </c>
      <c r="D37" s="72" t="s">
        <v>101</v>
      </c>
      <c r="E37" s="72" t="s">
        <v>101</v>
      </c>
      <c r="F37" s="72" t="s">
        <v>101</v>
      </c>
      <c r="G37" s="72" t="s">
        <v>101</v>
      </c>
      <c r="H37" s="72" t="s">
        <v>101</v>
      </c>
      <c r="I37" s="72" t="s">
        <v>101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4.25" customHeight="1">
      <c r="A38" s="51" t="s">
        <v>120</v>
      </c>
      <c r="B38" s="51" t="s">
        <v>21</v>
      </c>
      <c r="C38" s="1">
        <f>COUNTIF(D38:BE38,"●")</f>
        <v>6</v>
      </c>
      <c r="D38" s="72" t="s">
        <v>101</v>
      </c>
      <c r="E38" s="72" t="s">
        <v>101</v>
      </c>
      <c r="F38" s="72" t="s">
        <v>101</v>
      </c>
      <c r="G38" s="72" t="s">
        <v>101</v>
      </c>
      <c r="H38" s="72" t="s">
        <v>101</v>
      </c>
      <c r="I38" s="72" t="s">
        <v>101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4.25" customHeight="1">
      <c r="A39" s="51" t="s">
        <v>121</v>
      </c>
      <c r="B39" s="51" t="s">
        <v>21</v>
      </c>
      <c r="C39" s="1">
        <f>COUNTIF(D39:BE39,"●")</f>
        <v>5</v>
      </c>
      <c r="D39" s="72" t="s">
        <v>101</v>
      </c>
      <c r="E39" s="72" t="s">
        <v>101</v>
      </c>
      <c r="F39" s="72" t="s">
        <v>101</v>
      </c>
      <c r="G39" s="72" t="s">
        <v>101</v>
      </c>
      <c r="H39" s="72" t="s">
        <v>101</v>
      </c>
      <c r="I39" s="7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51" t="s">
        <v>122</v>
      </c>
      <c r="B40" s="51" t="s">
        <v>21</v>
      </c>
      <c r="C40" s="1">
        <f>COUNTIF(D40:BE40,"●")</f>
        <v>6</v>
      </c>
      <c r="D40" s="72" t="s">
        <v>101</v>
      </c>
      <c r="E40" s="72" t="s">
        <v>101</v>
      </c>
      <c r="F40" s="72" t="s">
        <v>101</v>
      </c>
      <c r="G40" s="72" t="s">
        <v>101</v>
      </c>
      <c r="H40" s="72" t="s">
        <v>101</v>
      </c>
      <c r="I40" s="72" t="s">
        <v>101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51" t="s">
        <v>123</v>
      </c>
      <c r="B41" s="51" t="s">
        <v>21</v>
      </c>
      <c r="C41" s="1">
        <f>COUNTIF(D41:BE41,"●")</f>
        <v>4</v>
      </c>
      <c r="D41" s="18"/>
      <c r="E41" s="72" t="s">
        <v>101</v>
      </c>
      <c r="F41" s="2"/>
      <c r="G41" s="72" t="s">
        <v>101</v>
      </c>
      <c r="H41" s="72" t="s">
        <v>101</v>
      </c>
      <c r="I41" s="72" t="s">
        <v>101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16.5">
      <c r="A42" s="53"/>
      <c r="B42" s="29"/>
      <c r="C42" s="1"/>
      <c r="D42" s="1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16.5">
      <c r="A43" s="53"/>
      <c r="B43" s="29"/>
      <c r="C43" s="1"/>
      <c r="D43" s="1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6.5">
      <c r="A44" s="10" t="s">
        <v>17</v>
      </c>
      <c r="B44" s="10"/>
      <c r="C44" s="11"/>
      <c r="D44" s="11"/>
      <c r="E44" s="11"/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6.5">
      <c r="A45" s="49" t="s">
        <v>62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6.5">
      <c r="A46" s="48" t="s">
        <v>6</v>
      </c>
      <c r="B46" s="50">
        <f>COUNTIF(B50:B57,"재적")</f>
        <v>6</v>
      </c>
      <c r="C46" s="63"/>
      <c r="D46" s="266" t="s">
        <v>34</v>
      </c>
      <c r="E46" s="266"/>
      <c r="F46" s="266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</row>
    <row r="47" spans="1:57" ht="16.5">
      <c r="A47" s="29" t="s">
        <v>8</v>
      </c>
      <c r="B47" s="50">
        <f>COUNTIF(B50:B57,"신입")</f>
        <v>0</v>
      </c>
      <c r="C47" s="63"/>
      <c r="D47" s="1">
        <f aca="true" t="shared" si="8" ref="D47:AI47">COUNTIF(D50:D57,"●")</f>
        <v>3</v>
      </c>
      <c r="E47" s="1">
        <f t="shared" si="8"/>
        <v>2</v>
      </c>
      <c r="F47" s="1">
        <f t="shared" si="8"/>
        <v>3</v>
      </c>
      <c r="G47" s="1">
        <f t="shared" si="8"/>
        <v>0</v>
      </c>
      <c r="H47" s="1">
        <f>COUNTIF(H50:H57,"●")</f>
        <v>5</v>
      </c>
      <c r="I47" s="1">
        <f t="shared" si="8"/>
        <v>2</v>
      </c>
      <c r="J47" s="1">
        <f t="shared" si="8"/>
        <v>0</v>
      </c>
      <c r="K47" s="1">
        <f t="shared" si="8"/>
        <v>0</v>
      </c>
      <c r="L47" s="1">
        <f t="shared" si="8"/>
        <v>0</v>
      </c>
      <c r="M47" s="1">
        <f t="shared" si="8"/>
        <v>0</v>
      </c>
      <c r="N47" s="1">
        <f t="shared" si="8"/>
        <v>0</v>
      </c>
      <c r="O47" s="1">
        <f t="shared" si="8"/>
        <v>0</v>
      </c>
      <c r="P47" s="1">
        <f t="shared" si="8"/>
        <v>0</v>
      </c>
      <c r="Q47" s="1">
        <f t="shared" si="8"/>
        <v>0</v>
      </c>
      <c r="R47" s="1">
        <f t="shared" si="8"/>
        <v>0</v>
      </c>
      <c r="S47" s="1">
        <f t="shared" si="8"/>
        <v>0</v>
      </c>
      <c r="T47" s="1">
        <f t="shared" si="8"/>
        <v>0</v>
      </c>
      <c r="U47" s="1">
        <f t="shared" si="8"/>
        <v>0</v>
      </c>
      <c r="V47" s="1">
        <f t="shared" si="8"/>
        <v>0</v>
      </c>
      <c r="W47" s="1">
        <f t="shared" si="8"/>
        <v>0</v>
      </c>
      <c r="X47" s="1">
        <f t="shared" si="8"/>
        <v>0</v>
      </c>
      <c r="Y47" s="1">
        <f t="shared" si="8"/>
        <v>0</v>
      </c>
      <c r="Z47" s="1">
        <f t="shared" si="8"/>
        <v>0</v>
      </c>
      <c r="AA47" s="1">
        <f t="shared" si="8"/>
        <v>0</v>
      </c>
      <c r="AB47" s="1">
        <f t="shared" si="8"/>
        <v>0</v>
      </c>
      <c r="AC47" s="1">
        <f t="shared" si="8"/>
        <v>0</v>
      </c>
      <c r="AD47" s="1">
        <f t="shared" si="8"/>
        <v>0</v>
      </c>
      <c r="AE47" s="1">
        <f t="shared" si="8"/>
        <v>0</v>
      </c>
      <c r="AF47" s="1">
        <f t="shared" si="8"/>
        <v>0</v>
      </c>
      <c r="AG47" s="1">
        <f t="shared" si="8"/>
        <v>0</v>
      </c>
      <c r="AH47" s="1">
        <f t="shared" si="8"/>
        <v>0</v>
      </c>
      <c r="AI47" s="1">
        <f t="shared" si="8"/>
        <v>0</v>
      </c>
      <c r="AJ47" s="1">
        <f aca="true" t="shared" si="9" ref="AJ47:BE47">COUNTIF(AJ50:AJ57,"●")</f>
        <v>0</v>
      </c>
      <c r="AK47" s="1">
        <f t="shared" si="9"/>
        <v>0</v>
      </c>
      <c r="AL47" s="1">
        <f t="shared" si="9"/>
        <v>0</v>
      </c>
      <c r="AM47" s="1">
        <f t="shared" si="9"/>
        <v>0</v>
      </c>
      <c r="AN47" s="1">
        <f t="shared" si="9"/>
        <v>0</v>
      </c>
      <c r="AO47" s="1">
        <f t="shared" si="9"/>
        <v>0</v>
      </c>
      <c r="AP47" s="1">
        <f t="shared" si="9"/>
        <v>0</v>
      </c>
      <c r="AQ47" s="1">
        <f t="shared" si="9"/>
        <v>0</v>
      </c>
      <c r="AR47" s="1">
        <f t="shared" si="9"/>
        <v>0</v>
      </c>
      <c r="AS47" s="1">
        <f t="shared" si="9"/>
        <v>0</v>
      </c>
      <c r="AT47" s="1">
        <f t="shared" si="9"/>
        <v>0</v>
      </c>
      <c r="AU47" s="1">
        <f t="shared" si="9"/>
        <v>0</v>
      </c>
      <c r="AV47" s="1">
        <f t="shared" si="9"/>
        <v>0</v>
      </c>
      <c r="AW47" s="1">
        <f t="shared" si="9"/>
        <v>0</v>
      </c>
      <c r="AX47" s="1">
        <f t="shared" si="9"/>
        <v>0</v>
      </c>
      <c r="AY47" s="1">
        <f t="shared" si="9"/>
        <v>0</v>
      </c>
      <c r="AZ47" s="1">
        <f t="shared" si="9"/>
        <v>0</v>
      </c>
      <c r="BA47" s="1">
        <f t="shared" si="9"/>
        <v>0</v>
      </c>
      <c r="BB47" s="1">
        <f t="shared" si="9"/>
        <v>0</v>
      </c>
      <c r="BC47" s="1">
        <f t="shared" si="9"/>
        <v>0</v>
      </c>
      <c r="BD47" s="1">
        <f t="shared" si="9"/>
        <v>0</v>
      </c>
      <c r="BE47" s="1">
        <f t="shared" si="9"/>
        <v>0</v>
      </c>
    </row>
    <row r="48" spans="1:57" ht="16.5">
      <c r="A48" s="5" t="s">
        <v>9</v>
      </c>
      <c r="B48" s="5"/>
      <c r="C48" s="71"/>
      <c r="D48" s="268"/>
      <c r="E48" s="268"/>
      <c r="F48" s="268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</row>
    <row r="49" spans="1:57" ht="14.25" customHeight="1">
      <c r="A49" s="29" t="s">
        <v>10</v>
      </c>
      <c r="B49" s="29" t="s">
        <v>11</v>
      </c>
      <c r="C49" s="29" t="s">
        <v>35</v>
      </c>
      <c r="D49" s="29">
        <v>1</v>
      </c>
      <c r="E49" s="29">
        <v>2</v>
      </c>
      <c r="F49" s="29">
        <v>3</v>
      </c>
      <c r="G49" s="29">
        <v>4</v>
      </c>
      <c r="H49" s="29">
        <v>5</v>
      </c>
      <c r="I49" s="29">
        <v>6</v>
      </c>
      <c r="J49" s="29">
        <v>7</v>
      </c>
      <c r="K49" s="29">
        <v>8</v>
      </c>
      <c r="L49" s="29">
        <v>9</v>
      </c>
      <c r="M49" s="29">
        <v>10</v>
      </c>
      <c r="N49" s="29">
        <v>11</v>
      </c>
      <c r="O49" s="29">
        <v>12</v>
      </c>
      <c r="P49" s="29">
        <v>13</v>
      </c>
      <c r="Q49" s="29">
        <v>14</v>
      </c>
      <c r="R49" s="29">
        <v>15</v>
      </c>
      <c r="S49" s="29">
        <v>16</v>
      </c>
      <c r="T49" s="29">
        <v>17</v>
      </c>
      <c r="U49" s="29">
        <v>18</v>
      </c>
      <c r="V49" s="29">
        <v>19</v>
      </c>
      <c r="W49" s="29">
        <v>20</v>
      </c>
      <c r="X49" s="29">
        <v>21</v>
      </c>
      <c r="Y49" s="29">
        <v>22</v>
      </c>
      <c r="Z49" s="29">
        <v>23</v>
      </c>
      <c r="AA49" s="29">
        <v>24</v>
      </c>
      <c r="AB49" s="29">
        <v>25</v>
      </c>
      <c r="AC49" s="29">
        <v>26</v>
      </c>
      <c r="AD49" s="29">
        <v>27</v>
      </c>
      <c r="AE49" s="29">
        <v>28</v>
      </c>
      <c r="AF49" s="29">
        <v>29</v>
      </c>
      <c r="AG49" s="29">
        <v>30</v>
      </c>
      <c r="AH49" s="29">
        <v>31</v>
      </c>
      <c r="AI49" s="29">
        <v>32</v>
      </c>
      <c r="AJ49" s="29">
        <v>33</v>
      </c>
      <c r="AK49" s="29">
        <v>34</v>
      </c>
      <c r="AL49" s="29">
        <v>35</v>
      </c>
      <c r="AM49" s="29">
        <v>36</v>
      </c>
      <c r="AN49" s="29">
        <v>37</v>
      </c>
      <c r="AO49" s="29">
        <v>38</v>
      </c>
      <c r="AP49" s="29">
        <v>39</v>
      </c>
      <c r="AQ49" s="29">
        <v>40</v>
      </c>
      <c r="AR49" s="29">
        <v>41</v>
      </c>
      <c r="AS49" s="29">
        <v>42</v>
      </c>
      <c r="AT49" s="29">
        <v>43</v>
      </c>
      <c r="AU49" s="29">
        <v>44</v>
      </c>
      <c r="AV49" s="29">
        <v>45</v>
      </c>
      <c r="AW49" s="29">
        <v>46</v>
      </c>
      <c r="AX49" s="29">
        <v>47</v>
      </c>
      <c r="AY49" s="29">
        <v>48</v>
      </c>
      <c r="AZ49" s="29">
        <v>49</v>
      </c>
      <c r="BA49" s="29">
        <v>50</v>
      </c>
      <c r="BB49" s="29">
        <v>51</v>
      </c>
      <c r="BC49" s="29">
        <v>52</v>
      </c>
      <c r="BD49" s="29">
        <v>53</v>
      </c>
      <c r="BE49" s="29">
        <v>54</v>
      </c>
    </row>
    <row r="50" spans="1:57" ht="16.5">
      <c r="A50" s="51" t="s">
        <v>124</v>
      </c>
      <c r="B50" s="51" t="s">
        <v>21</v>
      </c>
      <c r="C50" s="1">
        <f aca="true" t="shared" si="10" ref="C50:C57">COUNTIF(D50:BE50,"●")</f>
        <v>4</v>
      </c>
      <c r="D50" s="72" t="s">
        <v>101</v>
      </c>
      <c r="E50" s="2"/>
      <c r="F50" s="72" t="s">
        <v>101</v>
      </c>
      <c r="H50" s="72" t="s">
        <v>101</v>
      </c>
      <c r="I50" s="72" t="s">
        <v>101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6.5">
      <c r="A51" s="51" t="s">
        <v>125</v>
      </c>
      <c r="B51" s="51" t="s">
        <v>21</v>
      </c>
      <c r="C51" s="1">
        <f t="shared" si="10"/>
        <v>1</v>
      </c>
      <c r="D51" s="18"/>
      <c r="E51" s="2"/>
      <c r="F51" s="2"/>
      <c r="H51" s="72" t="s">
        <v>101</v>
      </c>
      <c r="I51" s="7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6.5">
      <c r="A52" s="51" t="s">
        <v>126</v>
      </c>
      <c r="B52" s="51" t="s">
        <v>21</v>
      </c>
      <c r="C52" s="1">
        <f t="shared" si="10"/>
        <v>1</v>
      </c>
      <c r="D52" s="18"/>
      <c r="E52" s="2"/>
      <c r="F52" s="2"/>
      <c r="H52" s="72" t="s">
        <v>101</v>
      </c>
      <c r="I52" s="7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6.5">
      <c r="A53" s="51" t="s">
        <v>127</v>
      </c>
      <c r="B53" s="51" t="s">
        <v>21</v>
      </c>
      <c r="C53" s="1">
        <f t="shared" si="10"/>
        <v>4</v>
      </c>
      <c r="D53" s="72" t="s">
        <v>101</v>
      </c>
      <c r="E53" s="72" t="s">
        <v>101</v>
      </c>
      <c r="F53" s="72" t="s">
        <v>101</v>
      </c>
      <c r="H53" s="72" t="s">
        <v>101</v>
      </c>
      <c r="I53" s="7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6.5">
      <c r="A54" s="51" t="s">
        <v>128</v>
      </c>
      <c r="B54" s="51" t="s">
        <v>21</v>
      </c>
      <c r="C54" s="1">
        <f t="shared" si="10"/>
        <v>5</v>
      </c>
      <c r="D54" s="72" t="s">
        <v>101</v>
      </c>
      <c r="E54" s="72" t="s">
        <v>101</v>
      </c>
      <c r="F54" s="72" t="s">
        <v>101</v>
      </c>
      <c r="H54" s="72" t="s">
        <v>101</v>
      </c>
      <c r="I54" s="72" t="s">
        <v>101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6.5">
      <c r="A55" s="51" t="s">
        <v>129</v>
      </c>
      <c r="B55" s="51" t="s">
        <v>21</v>
      </c>
      <c r="C55" s="1">
        <f t="shared" si="10"/>
        <v>0</v>
      </c>
      <c r="D55" s="1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6.5">
      <c r="A56" s="7"/>
      <c r="B56" s="29"/>
      <c r="C56" s="1">
        <f t="shared" si="10"/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6.5">
      <c r="A57" s="7"/>
      <c r="B57" s="29"/>
      <c r="C57" s="1">
        <f t="shared" si="10"/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</sheetData>
  <sheetProtection/>
  <mergeCells count="7">
    <mergeCell ref="D48:F48"/>
    <mergeCell ref="D46:F46"/>
    <mergeCell ref="D3:F3"/>
    <mergeCell ref="D33:F33"/>
    <mergeCell ref="D18:F18"/>
    <mergeCell ref="D20:F20"/>
    <mergeCell ref="D35:F35"/>
  </mergeCells>
  <conditionalFormatting sqref="A56:A57 A7:A15 A22:A30 A37:A43">
    <cfRule type="expression" priority="69" dxfId="203" stopIfTrue="1">
      <formula>B7="신"</formula>
    </cfRule>
    <cfRule type="expression" priority="70" dxfId="204" stopIfTrue="1">
      <formula>ISERROR(A7)</formula>
    </cfRule>
  </conditionalFormatting>
  <conditionalFormatting sqref="D56:D57 O56:T57 BA50:BE54 X55:AB55 V55 AG55:AI55 AR54:AU54 AK55:BE55 O50:S55 X54 T50:Y53 Z50:AB54 AC50:AC53 AD51:AD53 W56:BE57 AE50:AF53 AH50:AI52 AG50:AG54 AI53:AI54 AH54 AJ50:AK54 AL50:AM53 AN50:AN54 AO50:AQ53 AR51:AR53 AW54:AY54 AS50:AY53 E43:AA43 B50:B57 AX41:BE41 E42:U42 AA40 X42:AA42 AB42:BE43 D38:Z40 BA37:BE40 AB38:AW41 AX38:AY40 BA30:BE30 D30:T30 X30 V30 B37:B43 AO28:BE28 AU26 AF23 AF27:BE27 AG22:AG23 AX22:AZ22 E26:T26 E27:AA27 V26:Z26 AB26:AB27 AC27:AD27 AC22:AE22 AH22 AE27:AE28 AK23:AK25 AJ22:AK22 AF28:AH28 AL22:AL25 AC24:AJ25 AK28:AM28 AM22 AM24:AM25 AQ22:AR22 AN22:AP25 AQ24:AR25 AS22:AS25 AT22:AW23 AT24:AZ25 BA22:BE26 AB15 AH15:AJ15 AN15:AR15 AL15 AZ10 AZ8 X14:Y15 BA7:BE15 Z14:AT14 AU7:AU10 AV7:AV15 AW7:AY14 B7:B15 D10:D13 D25:D28 D37:AY37 D14:W14 E37:E41 F7:F14 E25:F27 E28:AC28 F37:G40 E41:AA41 G55:G57 D50 D53:D54 E50:F57 E7:AT13 D15:V15 H25:I26 E22:AB25 D29:BE29 B22:B30 H37:I41 H50:N57">
    <cfRule type="expression" priority="71" dxfId="203" stopIfTrue="1">
      <formula>B7="신"</formula>
    </cfRule>
  </conditionalFormatting>
  <conditionalFormatting sqref="U56:V57 Y54 AH53 AV54 AL54:AM54 AJ55 AO54:AQ54 AZ50:AZ54 T54:U55 W54:W55 V54 AD50 AC54:AF55 AR50 V42:W42 C46:C47 AA38:AA39 D50:D55 AZ37:AZ40 Y30:AZ30 U30 W30 C33:C34 AC23:AE23 AI28:AJ28 AD28 AI22:AI23 AV26:AZ26 AC26:AT26 AJ23 AA26 AN28 AF22 AH23 AM23 AQ23:AR23 U26 AX23:AZ23 Z15:AA15 W15 AC15:AG15 AK15 AM15 AS15:AU15 AW15:AZ15 AZ11:AZ14 AZ7 AZ9 AU11:AU14 C18:C19 C3:C4 D22:D28 D37:D43 E25:E27 E41 D7:F12 E14:F14 F24:F28 E37:F40 F50 E53:F54 G11:G12 G25 G37:H41 H7:H12 H25:H26">
    <cfRule type="cellIs" priority="72" dxfId="204" operator="equal" stopIfTrue="1">
      <formula>0</formula>
    </cfRule>
  </conditionalFormatting>
  <conditionalFormatting sqref="H50">
    <cfRule type="cellIs" priority="27" dxfId="204" operator="equal" stopIfTrue="1">
      <formula>0</formula>
    </cfRule>
  </conditionalFormatting>
  <conditionalFormatting sqref="H50">
    <cfRule type="expression" priority="26" dxfId="203" stopIfTrue="1">
      <formula>H50="신"</formula>
    </cfRule>
  </conditionalFormatting>
  <conditionalFormatting sqref="H53">
    <cfRule type="cellIs" priority="25" dxfId="204" operator="equal" stopIfTrue="1">
      <formula>0</formula>
    </cfRule>
  </conditionalFormatting>
  <conditionalFormatting sqref="H53">
    <cfRule type="expression" priority="24" dxfId="203" stopIfTrue="1">
      <formula>H53="신"</formula>
    </cfRule>
  </conditionalFormatting>
  <conditionalFormatting sqref="H54">
    <cfRule type="cellIs" priority="23" dxfId="204" operator="equal" stopIfTrue="1">
      <formula>0</formula>
    </cfRule>
  </conditionalFormatting>
  <conditionalFormatting sqref="H54">
    <cfRule type="expression" priority="22" dxfId="203" stopIfTrue="1">
      <formula>H54="신"</formula>
    </cfRule>
  </conditionalFormatting>
  <conditionalFormatting sqref="H51">
    <cfRule type="cellIs" priority="21" dxfId="204" operator="equal" stopIfTrue="1">
      <formula>0</formula>
    </cfRule>
  </conditionalFormatting>
  <conditionalFormatting sqref="H51">
    <cfRule type="expression" priority="20" dxfId="203" stopIfTrue="1">
      <formula>H51="신"</formula>
    </cfRule>
  </conditionalFormatting>
  <conditionalFormatting sqref="H52">
    <cfRule type="cellIs" priority="19" dxfId="204" operator="equal" stopIfTrue="1">
      <formula>0</formula>
    </cfRule>
  </conditionalFormatting>
  <conditionalFormatting sqref="H52">
    <cfRule type="expression" priority="18" dxfId="203" stopIfTrue="1">
      <formula>H52="신"</formula>
    </cfRule>
  </conditionalFormatting>
  <conditionalFormatting sqref="I7:I12">
    <cfRule type="cellIs" priority="17" dxfId="204" operator="equal" stopIfTrue="1">
      <formula>0</formula>
    </cfRule>
  </conditionalFormatting>
  <conditionalFormatting sqref="I15">
    <cfRule type="cellIs" priority="16" dxfId="204" operator="equal" stopIfTrue="1">
      <formula>0</formula>
    </cfRule>
  </conditionalFormatting>
  <conditionalFormatting sqref="I25:I26">
    <cfRule type="cellIs" priority="15" dxfId="204" operator="equal" stopIfTrue="1">
      <formula>0</formula>
    </cfRule>
  </conditionalFormatting>
  <conditionalFormatting sqref="I22">
    <cfRule type="cellIs" priority="14" dxfId="204" operator="equal" stopIfTrue="1">
      <formula>0</formula>
    </cfRule>
  </conditionalFormatting>
  <conditionalFormatting sqref="I24">
    <cfRule type="cellIs" priority="13" dxfId="204" operator="equal" stopIfTrue="1">
      <formula>0</formula>
    </cfRule>
  </conditionalFormatting>
  <conditionalFormatting sqref="I29">
    <cfRule type="cellIs" priority="12" dxfId="204" operator="equal" stopIfTrue="1">
      <formula>0</formula>
    </cfRule>
  </conditionalFormatting>
  <conditionalFormatting sqref="I37:I41">
    <cfRule type="cellIs" priority="11" dxfId="204" operator="equal" stopIfTrue="1">
      <formula>0</formula>
    </cfRule>
  </conditionalFormatting>
  <conditionalFormatting sqref="I50">
    <cfRule type="cellIs" priority="10" dxfId="204" operator="equal" stopIfTrue="1">
      <formula>0</formula>
    </cfRule>
  </conditionalFormatting>
  <conditionalFormatting sqref="I50">
    <cfRule type="expression" priority="9" dxfId="203" stopIfTrue="1">
      <formula>I50="신"</formula>
    </cfRule>
  </conditionalFormatting>
  <conditionalFormatting sqref="I53">
    <cfRule type="cellIs" priority="8" dxfId="204" operator="equal" stopIfTrue="1">
      <formula>0</formula>
    </cfRule>
  </conditionalFormatting>
  <conditionalFormatting sqref="I53">
    <cfRule type="expression" priority="7" dxfId="203" stopIfTrue="1">
      <formula>I53="신"</formula>
    </cfRule>
  </conditionalFormatting>
  <conditionalFormatting sqref="I54">
    <cfRule type="cellIs" priority="6" dxfId="204" operator="equal" stopIfTrue="1">
      <formula>0</formula>
    </cfRule>
  </conditionalFormatting>
  <conditionalFormatting sqref="I54">
    <cfRule type="expression" priority="5" dxfId="203" stopIfTrue="1">
      <formula>I54="신"</formula>
    </cfRule>
  </conditionalFormatting>
  <conditionalFormatting sqref="I51">
    <cfRule type="cellIs" priority="4" dxfId="204" operator="equal" stopIfTrue="1">
      <formula>0</formula>
    </cfRule>
  </conditionalFormatting>
  <conditionalFormatting sqref="I51">
    <cfRule type="expression" priority="3" dxfId="203" stopIfTrue="1">
      <formula>I51="신"</formula>
    </cfRule>
  </conditionalFormatting>
  <conditionalFormatting sqref="I52">
    <cfRule type="cellIs" priority="2" dxfId="204" operator="equal" stopIfTrue="1">
      <formula>0</formula>
    </cfRule>
  </conditionalFormatting>
  <conditionalFormatting sqref="I52">
    <cfRule type="expression" priority="1" dxfId="203" stopIfTrue="1">
      <formula>I52="신"</formula>
    </cfRule>
  </conditionalFormatting>
  <dataValidations count="2">
    <dataValidation type="list" allowBlank="1" showInputMessage="1" showErrorMessage="1" sqref="A48 A35 A20 A5">
      <formula1>"누계,등반"</formula1>
    </dataValidation>
    <dataValidation type="list" allowBlank="1" showInputMessage="1" showErrorMessage="1" sqref="A47 A34 A19 A4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41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I39" sqref="I39"/>
    </sheetView>
  </sheetViews>
  <sheetFormatPr defaultColWidth="9.140625" defaultRowHeight="15"/>
  <cols>
    <col min="1" max="1" width="5.57421875" style="62" customWidth="1"/>
    <col min="2" max="2" width="2.57421875" style="62" customWidth="1"/>
    <col min="3" max="3" width="2.57421875" style="12" customWidth="1"/>
    <col min="4" max="21" width="2.421875" style="12" customWidth="1"/>
    <col min="22" max="22" width="2.421875" style="30" customWidth="1"/>
    <col min="23" max="57" width="2.421875" style="12" customWidth="1"/>
    <col min="58" max="16384" width="9.00390625" style="12" customWidth="1"/>
  </cols>
  <sheetData>
    <row r="1" spans="1:57" ht="16.5">
      <c r="A1" s="10" t="s">
        <v>42</v>
      </c>
      <c r="B1" s="1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26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16.5">
      <c r="A2" s="54" t="s">
        <v>64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6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4.25" customHeight="1">
      <c r="A3" s="55" t="s">
        <v>41</v>
      </c>
      <c r="B3" s="56">
        <f>COUNTIF(B7:B13,"재적")</f>
        <v>6</v>
      </c>
      <c r="C3" s="63"/>
      <c r="D3" s="266" t="s">
        <v>36</v>
      </c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</row>
    <row r="4" spans="1:57" ht="14.25" customHeight="1">
      <c r="A4" s="57" t="s">
        <v>8</v>
      </c>
      <c r="B4" s="56">
        <f>COUNTIF(B7:B13,"신입")</f>
        <v>0</v>
      </c>
      <c r="C4" s="63"/>
      <c r="D4" s="1">
        <f aca="true" t="shared" si="0" ref="D4:AI4">COUNTIF(D7:D13,"●")</f>
        <v>3</v>
      </c>
      <c r="E4" s="1">
        <f t="shared" si="0"/>
        <v>4</v>
      </c>
      <c r="F4" s="1">
        <f t="shared" si="0"/>
        <v>4</v>
      </c>
      <c r="G4" s="1">
        <f t="shared" si="0"/>
        <v>2</v>
      </c>
      <c r="H4" s="1">
        <f t="shared" si="0"/>
        <v>4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8" t="s">
        <v>9</v>
      </c>
      <c r="B5" s="58"/>
      <c r="C5" s="71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</row>
    <row r="6" spans="1:57" ht="14.25" customHeight="1">
      <c r="A6" s="57" t="s">
        <v>38</v>
      </c>
      <c r="B6" s="57" t="s">
        <v>39</v>
      </c>
      <c r="C6" s="29" t="s">
        <v>37</v>
      </c>
      <c r="D6" s="29">
        <v>1</v>
      </c>
      <c r="E6" s="29">
        <v>2</v>
      </c>
      <c r="F6" s="29">
        <v>3</v>
      </c>
      <c r="G6" s="29">
        <v>4</v>
      </c>
      <c r="H6" s="29">
        <v>5</v>
      </c>
      <c r="I6" s="29">
        <v>6</v>
      </c>
      <c r="J6" s="29">
        <v>7</v>
      </c>
      <c r="K6" s="29">
        <v>8</v>
      </c>
      <c r="L6" s="29">
        <v>9</v>
      </c>
      <c r="M6" s="29">
        <v>10</v>
      </c>
      <c r="N6" s="29">
        <v>11</v>
      </c>
      <c r="O6" s="29">
        <v>12</v>
      </c>
      <c r="P6" s="29">
        <v>13</v>
      </c>
      <c r="Q6" s="29">
        <v>14</v>
      </c>
      <c r="R6" s="29">
        <v>15</v>
      </c>
      <c r="S6" s="29">
        <v>16</v>
      </c>
      <c r="T6" s="29">
        <v>17</v>
      </c>
      <c r="U6" s="29">
        <v>18</v>
      </c>
      <c r="V6" s="29">
        <v>19</v>
      </c>
      <c r="W6" s="29">
        <v>20</v>
      </c>
      <c r="X6" s="29">
        <v>21</v>
      </c>
      <c r="Y6" s="29">
        <v>22</v>
      </c>
      <c r="Z6" s="29">
        <v>23</v>
      </c>
      <c r="AA6" s="29">
        <v>24</v>
      </c>
      <c r="AB6" s="29">
        <v>25</v>
      </c>
      <c r="AC6" s="29">
        <v>26</v>
      </c>
      <c r="AD6" s="29">
        <v>27</v>
      </c>
      <c r="AE6" s="29">
        <v>28</v>
      </c>
      <c r="AF6" s="29">
        <v>29</v>
      </c>
      <c r="AG6" s="29">
        <v>30</v>
      </c>
      <c r="AH6" s="29">
        <v>31</v>
      </c>
      <c r="AI6" s="29">
        <v>32</v>
      </c>
      <c r="AJ6" s="29">
        <v>33</v>
      </c>
      <c r="AK6" s="29">
        <v>34</v>
      </c>
      <c r="AL6" s="29">
        <v>35</v>
      </c>
      <c r="AM6" s="29">
        <v>36</v>
      </c>
      <c r="AN6" s="29">
        <v>37</v>
      </c>
      <c r="AO6" s="29">
        <v>38</v>
      </c>
      <c r="AP6" s="29">
        <v>39</v>
      </c>
      <c r="AQ6" s="29">
        <v>40</v>
      </c>
      <c r="AR6" s="29">
        <v>41</v>
      </c>
      <c r="AS6" s="29">
        <v>42</v>
      </c>
      <c r="AT6" s="29">
        <v>43</v>
      </c>
      <c r="AU6" s="29">
        <v>44</v>
      </c>
      <c r="AV6" s="29">
        <v>45</v>
      </c>
      <c r="AW6" s="29">
        <v>46</v>
      </c>
      <c r="AX6" s="29">
        <v>47</v>
      </c>
      <c r="AY6" s="29">
        <v>48</v>
      </c>
      <c r="AZ6" s="29">
        <v>49</v>
      </c>
      <c r="BA6" s="29">
        <v>50</v>
      </c>
      <c r="BB6" s="29">
        <v>51</v>
      </c>
      <c r="BC6" s="29">
        <v>52</v>
      </c>
      <c r="BD6" s="29">
        <v>53</v>
      </c>
      <c r="BE6" s="29">
        <v>54</v>
      </c>
    </row>
    <row r="7" spans="1:57" ht="14.25" customHeight="1">
      <c r="A7" s="53" t="s">
        <v>130</v>
      </c>
      <c r="B7" s="2" t="s">
        <v>22</v>
      </c>
      <c r="C7" s="1">
        <f aca="true" t="shared" si="2" ref="C7:C12">COUNTIF(D7:BE7,"●")</f>
        <v>1</v>
      </c>
      <c r="D7" s="72"/>
      <c r="E7" s="2"/>
      <c r="F7" s="2"/>
      <c r="G7" s="2"/>
      <c r="H7" s="2"/>
      <c r="I7" s="72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3" t="s">
        <v>48</v>
      </c>
      <c r="B8" s="2" t="s">
        <v>22</v>
      </c>
      <c r="C8" s="1">
        <f t="shared" si="2"/>
        <v>5</v>
      </c>
      <c r="D8" s="72" t="s">
        <v>133</v>
      </c>
      <c r="E8" s="72" t="s">
        <v>101</v>
      </c>
      <c r="F8" s="72" t="s">
        <v>101</v>
      </c>
      <c r="G8" s="2"/>
      <c r="H8" s="72" t="s">
        <v>101</v>
      </c>
      <c r="I8" s="72" t="s">
        <v>101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3" t="s">
        <v>131</v>
      </c>
      <c r="B9" s="2" t="s">
        <v>22</v>
      </c>
      <c r="C9" s="1">
        <f t="shared" si="2"/>
        <v>6</v>
      </c>
      <c r="D9" s="72" t="s">
        <v>133</v>
      </c>
      <c r="E9" s="72" t="s">
        <v>101</v>
      </c>
      <c r="F9" s="72" t="s">
        <v>101</v>
      </c>
      <c r="G9" s="72" t="s">
        <v>101</v>
      </c>
      <c r="H9" s="72" t="s">
        <v>101</v>
      </c>
      <c r="I9" s="72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3" t="s">
        <v>94</v>
      </c>
      <c r="B10" s="2" t="s">
        <v>22</v>
      </c>
      <c r="C10" s="1">
        <f t="shared" si="2"/>
        <v>0</v>
      </c>
      <c r="D10" s="18"/>
      <c r="E10" s="18"/>
      <c r="F10" s="18"/>
      <c r="G10" s="2"/>
      <c r="H10" s="18"/>
      <c r="I10" s="1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3" t="s">
        <v>132</v>
      </c>
      <c r="B11" s="2" t="s">
        <v>22</v>
      </c>
      <c r="C11" s="1">
        <f t="shared" si="2"/>
        <v>6</v>
      </c>
      <c r="D11" s="72" t="s">
        <v>133</v>
      </c>
      <c r="E11" s="72" t="s">
        <v>101</v>
      </c>
      <c r="F11" s="72" t="s">
        <v>101</v>
      </c>
      <c r="G11" s="72" t="s">
        <v>101</v>
      </c>
      <c r="H11" s="72" t="s">
        <v>101</v>
      </c>
      <c r="I11" s="72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3" t="s">
        <v>200</v>
      </c>
      <c r="B12" s="2" t="s">
        <v>22</v>
      </c>
      <c r="C12" s="1">
        <f t="shared" si="2"/>
        <v>4</v>
      </c>
      <c r="D12" s="2"/>
      <c r="E12" s="72" t="s">
        <v>101</v>
      </c>
      <c r="F12" s="72" t="s">
        <v>101</v>
      </c>
      <c r="G12" s="2"/>
      <c r="H12" s="72" t="s">
        <v>101</v>
      </c>
      <c r="I12" s="72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6.5">
      <c r="A13" s="42"/>
      <c r="B13" s="57"/>
      <c r="C13" s="1">
        <f>COUNTIF(D13:BE13,"●")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10" t="s">
        <v>43</v>
      </c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5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ht="14.25" customHeight="1">
      <c r="A15" s="54" t="s">
        <v>134</v>
      </c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25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4.25" customHeight="1">
      <c r="A16" s="55" t="s">
        <v>41</v>
      </c>
      <c r="B16" s="56">
        <f>COUNTIF(B20:B26,"재적")</f>
        <v>5</v>
      </c>
      <c r="C16" s="63"/>
      <c r="D16" s="266" t="s">
        <v>36</v>
      </c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6"/>
    </row>
    <row r="17" spans="1:57" ht="14.25" customHeight="1">
      <c r="A17" s="57" t="s">
        <v>8</v>
      </c>
      <c r="B17" s="56">
        <f>COUNTIF(B20:B26,"신입")</f>
        <v>0</v>
      </c>
      <c r="C17" s="63"/>
      <c r="D17" s="1">
        <f aca="true" t="shared" si="3" ref="D17:AI17">COUNTIF(D20:D26,"●")</f>
        <v>1</v>
      </c>
      <c r="E17" s="1">
        <f t="shared" si="3"/>
        <v>4</v>
      </c>
      <c r="F17" s="1">
        <f t="shared" si="3"/>
        <v>1</v>
      </c>
      <c r="G17" s="1">
        <f t="shared" si="3"/>
        <v>0</v>
      </c>
      <c r="H17" s="1">
        <f t="shared" si="3"/>
        <v>0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D17">COUNTIF(AJ20:AJ26,"●")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/>
    </row>
    <row r="18" spans="1:57" ht="14.25" customHeight="1">
      <c r="A18" s="58" t="s">
        <v>9</v>
      </c>
      <c r="B18" s="58"/>
      <c r="C18" s="63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</row>
    <row r="19" spans="1:57" ht="14.25" customHeight="1">
      <c r="A19" s="57" t="s">
        <v>38</v>
      </c>
      <c r="B19" s="57" t="s">
        <v>39</v>
      </c>
      <c r="C19" s="29" t="s">
        <v>37</v>
      </c>
      <c r="D19" s="29">
        <v>1</v>
      </c>
      <c r="E19" s="29">
        <v>2</v>
      </c>
      <c r="F19" s="29">
        <v>3</v>
      </c>
      <c r="G19" s="29">
        <v>4</v>
      </c>
      <c r="H19" s="29">
        <v>5</v>
      </c>
      <c r="I19" s="29">
        <v>6</v>
      </c>
      <c r="J19" s="29">
        <v>7</v>
      </c>
      <c r="K19" s="29">
        <v>8</v>
      </c>
      <c r="L19" s="29">
        <v>9</v>
      </c>
      <c r="M19" s="29">
        <v>10</v>
      </c>
      <c r="N19" s="29">
        <v>11</v>
      </c>
      <c r="O19" s="29">
        <v>12</v>
      </c>
      <c r="P19" s="29">
        <v>13</v>
      </c>
      <c r="Q19" s="29">
        <v>14</v>
      </c>
      <c r="R19" s="29">
        <v>15</v>
      </c>
      <c r="S19" s="29">
        <v>16</v>
      </c>
      <c r="T19" s="29">
        <v>17</v>
      </c>
      <c r="U19" s="29">
        <v>18</v>
      </c>
      <c r="V19" s="29">
        <v>19</v>
      </c>
      <c r="W19" s="29">
        <v>20</v>
      </c>
      <c r="X19" s="29">
        <v>21</v>
      </c>
      <c r="Y19" s="29">
        <v>22</v>
      </c>
      <c r="Z19" s="29">
        <v>23</v>
      </c>
      <c r="AA19" s="29">
        <v>24</v>
      </c>
      <c r="AB19" s="29">
        <v>25</v>
      </c>
      <c r="AC19" s="29">
        <v>26</v>
      </c>
      <c r="AD19" s="29">
        <v>27</v>
      </c>
      <c r="AE19" s="29">
        <v>28</v>
      </c>
      <c r="AF19" s="29">
        <v>29</v>
      </c>
      <c r="AG19" s="29">
        <v>30</v>
      </c>
      <c r="AH19" s="29">
        <v>31</v>
      </c>
      <c r="AI19" s="29">
        <v>32</v>
      </c>
      <c r="AJ19" s="29">
        <v>33</v>
      </c>
      <c r="AK19" s="29">
        <v>34</v>
      </c>
      <c r="AL19" s="29">
        <v>35</v>
      </c>
      <c r="AM19" s="29">
        <v>36</v>
      </c>
      <c r="AN19" s="29">
        <v>37</v>
      </c>
      <c r="AO19" s="29">
        <v>38</v>
      </c>
      <c r="AP19" s="29">
        <v>39</v>
      </c>
      <c r="AQ19" s="29">
        <v>40</v>
      </c>
      <c r="AR19" s="29">
        <v>41</v>
      </c>
      <c r="AS19" s="29">
        <v>42</v>
      </c>
      <c r="AT19" s="29">
        <v>43</v>
      </c>
      <c r="AU19" s="29">
        <v>44</v>
      </c>
      <c r="AV19" s="29">
        <v>45</v>
      </c>
      <c r="AW19" s="29">
        <v>46</v>
      </c>
      <c r="AX19" s="29">
        <v>47</v>
      </c>
      <c r="AY19" s="29">
        <v>48</v>
      </c>
      <c r="AZ19" s="29">
        <v>49</v>
      </c>
      <c r="BA19" s="29">
        <v>50</v>
      </c>
      <c r="BB19" s="29">
        <v>51</v>
      </c>
      <c r="BC19" s="29">
        <v>52</v>
      </c>
      <c r="BD19" s="29">
        <v>53</v>
      </c>
      <c r="BE19" s="29">
        <v>54</v>
      </c>
    </row>
    <row r="20" spans="1:57" ht="16.5">
      <c r="A20" s="53" t="s">
        <v>135</v>
      </c>
      <c r="B20" s="2" t="s">
        <v>22</v>
      </c>
      <c r="C20" s="1">
        <f>COUNTIF(D20:BE20,"●")</f>
        <v>2</v>
      </c>
      <c r="D20" s="18"/>
      <c r="E20" s="72" t="s">
        <v>101</v>
      </c>
      <c r="F20" s="2"/>
      <c r="G20" s="2"/>
      <c r="H20" s="2"/>
      <c r="I20" s="72" t="s">
        <v>101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4.25" customHeight="1">
      <c r="A21" s="53" t="s">
        <v>136</v>
      </c>
      <c r="B21" s="2" t="s">
        <v>22</v>
      </c>
      <c r="C21" s="1">
        <f>COUNTIF(D21:BE21,"●")</f>
        <v>2</v>
      </c>
      <c r="D21" s="18"/>
      <c r="E21" s="72" t="s">
        <v>101</v>
      </c>
      <c r="F21" s="2"/>
      <c r="G21" s="2"/>
      <c r="H21" s="2"/>
      <c r="I21" s="72" t="s">
        <v>101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4.25" customHeight="1">
      <c r="A22" s="53" t="s">
        <v>137</v>
      </c>
      <c r="B22" s="2" t="s">
        <v>22</v>
      </c>
      <c r="C22" s="1">
        <f>COUNTIF(D22:BE22,"●")</f>
        <v>0</v>
      </c>
      <c r="D22" s="1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4.25" customHeight="1">
      <c r="A23" s="53" t="s">
        <v>138</v>
      </c>
      <c r="B23" s="2" t="s">
        <v>22</v>
      </c>
      <c r="C23" s="1">
        <f>COUNTIF(D23:BE23,"●")</f>
        <v>2</v>
      </c>
      <c r="D23" s="18"/>
      <c r="E23" s="72" t="s">
        <v>101</v>
      </c>
      <c r="F23" s="31"/>
      <c r="G23" s="2"/>
      <c r="H23" s="2"/>
      <c r="I23" s="72" t="s">
        <v>101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4.25" customHeight="1">
      <c r="A24" s="53" t="s">
        <v>139</v>
      </c>
      <c r="B24" s="2" t="s">
        <v>22</v>
      </c>
      <c r="C24" s="1">
        <f>COUNTIF(D24:BE24,"●")</f>
        <v>3</v>
      </c>
      <c r="D24" s="72" t="s">
        <v>133</v>
      </c>
      <c r="E24" s="72" t="s">
        <v>101</v>
      </c>
      <c r="F24" s="72" t="s">
        <v>101</v>
      </c>
      <c r="G24" s="2"/>
      <c r="H24" s="2"/>
      <c r="I24" s="72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4.25" customHeight="1">
      <c r="A25" s="53"/>
      <c r="B25" s="57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3"/>
      <c r="B26" s="57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4.25" customHeight="1">
      <c r="A27" s="10" t="s">
        <v>44</v>
      </c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25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6.5">
      <c r="A28" s="60" t="s">
        <v>145</v>
      </c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26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ht="16.5">
      <c r="A29" s="55" t="s">
        <v>41</v>
      </c>
      <c r="B29" s="56">
        <f>COUNTIF(B33:B41,"재적")</f>
        <v>7</v>
      </c>
      <c r="C29" s="63"/>
      <c r="D29" s="266" t="s">
        <v>36</v>
      </c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</row>
    <row r="30" spans="1:57" ht="16.5">
      <c r="A30" s="57" t="s">
        <v>8</v>
      </c>
      <c r="B30" s="56">
        <f>COUNTIF(B33:B41,"신입")</f>
        <v>0</v>
      </c>
      <c r="C30" s="63"/>
      <c r="D30" s="1">
        <f aca="true" t="shared" si="5" ref="D30:AI30">COUNTIF(D33:D41,"●")</f>
        <v>5</v>
      </c>
      <c r="E30" s="1">
        <f t="shared" si="5"/>
        <v>4</v>
      </c>
      <c r="F30" s="1">
        <f t="shared" si="5"/>
        <v>4</v>
      </c>
      <c r="G30" s="1">
        <f t="shared" si="5"/>
        <v>2</v>
      </c>
      <c r="H30" s="1">
        <f t="shared" si="5"/>
        <v>5</v>
      </c>
      <c r="I30" s="1">
        <f t="shared" si="5"/>
        <v>4</v>
      </c>
      <c r="J30" s="1">
        <f t="shared" si="5"/>
        <v>0</v>
      </c>
      <c r="K30" s="1">
        <f t="shared" si="5"/>
        <v>0</v>
      </c>
      <c r="L30" s="1">
        <f t="shared" si="5"/>
        <v>0</v>
      </c>
      <c r="M30" s="1">
        <f t="shared" si="5"/>
        <v>0</v>
      </c>
      <c r="N30" s="1">
        <f t="shared" si="5"/>
        <v>0</v>
      </c>
      <c r="O30" s="1">
        <f t="shared" si="5"/>
        <v>0</v>
      </c>
      <c r="P30" s="1">
        <f t="shared" si="5"/>
        <v>0</v>
      </c>
      <c r="Q30" s="1">
        <f t="shared" si="5"/>
        <v>0</v>
      </c>
      <c r="R30" s="1">
        <f t="shared" si="5"/>
        <v>0</v>
      </c>
      <c r="S30" s="1">
        <f t="shared" si="5"/>
        <v>0</v>
      </c>
      <c r="T30" s="1">
        <f t="shared" si="5"/>
        <v>0</v>
      </c>
      <c r="U30" s="1">
        <f t="shared" si="5"/>
        <v>0</v>
      </c>
      <c r="V30" s="1">
        <f t="shared" si="5"/>
        <v>0</v>
      </c>
      <c r="W30" s="1">
        <f t="shared" si="5"/>
        <v>0</v>
      </c>
      <c r="X30" s="1">
        <f t="shared" si="5"/>
        <v>0</v>
      </c>
      <c r="Y30" s="1">
        <f t="shared" si="5"/>
        <v>0</v>
      </c>
      <c r="Z30" s="1">
        <f t="shared" si="5"/>
        <v>0</v>
      </c>
      <c r="AA30" s="1">
        <f t="shared" si="5"/>
        <v>0</v>
      </c>
      <c r="AB30" s="1">
        <f t="shared" si="5"/>
        <v>0</v>
      </c>
      <c r="AC30" s="1">
        <f t="shared" si="5"/>
        <v>0</v>
      </c>
      <c r="AD30" s="1">
        <f t="shared" si="5"/>
        <v>0</v>
      </c>
      <c r="AE30" s="1">
        <f t="shared" si="5"/>
        <v>0</v>
      </c>
      <c r="AF30" s="1">
        <f t="shared" si="5"/>
        <v>0</v>
      </c>
      <c r="AG30" s="1">
        <f t="shared" si="5"/>
        <v>0</v>
      </c>
      <c r="AH30" s="1">
        <f t="shared" si="5"/>
        <v>0</v>
      </c>
      <c r="AI30" s="1">
        <f t="shared" si="5"/>
        <v>0</v>
      </c>
      <c r="AJ30" s="1">
        <f aca="true" t="shared" si="6" ref="AJ30:BD30">COUNTIF(AJ33:AJ41,"●")</f>
        <v>0</v>
      </c>
      <c r="AK30" s="1">
        <f t="shared" si="6"/>
        <v>0</v>
      </c>
      <c r="AL30" s="1">
        <f t="shared" si="6"/>
        <v>0</v>
      </c>
      <c r="AM30" s="1">
        <f t="shared" si="6"/>
        <v>0</v>
      </c>
      <c r="AN30" s="1">
        <f t="shared" si="6"/>
        <v>0</v>
      </c>
      <c r="AO30" s="1">
        <f t="shared" si="6"/>
        <v>0</v>
      </c>
      <c r="AP30" s="1">
        <f t="shared" si="6"/>
        <v>0</v>
      </c>
      <c r="AQ30" s="1">
        <f t="shared" si="6"/>
        <v>0</v>
      </c>
      <c r="AR30" s="1">
        <f t="shared" si="6"/>
        <v>0</v>
      </c>
      <c r="AS30" s="1">
        <f t="shared" si="6"/>
        <v>0</v>
      </c>
      <c r="AT30" s="1">
        <f t="shared" si="6"/>
        <v>0</v>
      </c>
      <c r="AU30" s="1">
        <f t="shared" si="6"/>
        <v>0</v>
      </c>
      <c r="AV30" s="1">
        <f t="shared" si="6"/>
        <v>0</v>
      </c>
      <c r="AW30" s="1">
        <f t="shared" si="6"/>
        <v>0</v>
      </c>
      <c r="AX30" s="1">
        <f t="shared" si="6"/>
        <v>0</v>
      </c>
      <c r="AY30" s="1">
        <f t="shared" si="6"/>
        <v>0</v>
      </c>
      <c r="AZ30" s="1">
        <f t="shared" si="6"/>
        <v>0</v>
      </c>
      <c r="BA30" s="1">
        <f t="shared" si="6"/>
        <v>0</v>
      </c>
      <c r="BB30" s="1">
        <f t="shared" si="6"/>
        <v>0</v>
      </c>
      <c r="BC30" s="1">
        <f t="shared" si="6"/>
        <v>0</v>
      </c>
      <c r="BD30" s="1">
        <f t="shared" si="6"/>
        <v>0</v>
      </c>
      <c r="BE30" s="1"/>
    </row>
    <row r="31" spans="1:57" ht="16.5">
      <c r="A31" s="58" t="s">
        <v>9</v>
      </c>
      <c r="B31" s="61"/>
      <c r="C31" s="71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  <c r="AP31" s="268"/>
      <c r="AQ31" s="268"/>
      <c r="AR31" s="268"/>
      <c r="AS31" s="268"/>
      <c r="AT31" s="268"/>
      <c r="AU31" s="268"/>
      <c r="AV31" s="268"/>
      <c r="AW31" s="268"/>
      <c r="AX31" s="268"/>
      <c r="AY31" s="268"/>
      <c r="AZ31" s="268"/>
      <c r="BA31" s="268"/>
      <c r="BB31" s="268"/>
      <c r="BC31" s="268"/>
      <c r="BD31" s="268"/>
      <c r="BE31" s="268"/>
    </row>
    <row r="32" spans="1:57" ht="14.25" customHeight="1">
      <c r="A32" s="57" t="s">
        <v>38</v>
      </c>
      <c r="B32" s="57" t="s">
        <v>39</v>
      </c>
      <c r="C32" s="29" t="s">
        <v>40</v>
      </c>
      <c r="D32" s="29">
        <v>1</v>
      </c>
      <c r="E32" s="29">
        <v>2</v>
      </c>
      <c r="F32" s="29">
        <v>3</v>
      </c>
      <c r="G32" s="29">
        <v>4</v>
      </c>
      <c r="H32" s="29">
        <v>5</v>
      </c>
      <c r="I32" s="29">
        <v>6</v>
      </c>
      <c r="J32" s="29">
        <v>7</v>
      </c>
      <c r="K32" s="29">
        <v>8</v>
      </c>
      <c r="L32" s="29">
        <v>9</v>
      </c>
      <c r="M32" s="29">
        <v>10</v>
      </c>
      <c r="N32" s="29">
        <v>11</v>
      </c>
      <c r="O32" s="29">
        <v>12</v>
      </c>
      <c r="P32" s="29">
        <v>13</v>
      </c>
      <c r="Q32" s="29">
        <v>14</v>
      </c>
      <c r="R32" s="29">
        <v>15</v>
      </c>
      <c r="S32" s="29">
        <v>16</v>
      </c>
      <c r="T32" s="29">
        <v>17</v>
      </c>
      <c r="U32" s="29">
        <v>18</v>
      </c>
      <c r="V32" s="29">
        <v>19</v>
      </c>
      <c r="W32" s="29">
        <v>20</v>
      </c>
      <c r="X32" s="29">
        <v>21</v>
      </c>
      <c r="Y32" s="29">
        <v>22</v>
      </c>
      <c r="Z32" s="29">
        <v>23</v>
      </c>
      <c r="AA32" s="29">
        <v>24</v>
      </c>
      <c r="AB32" s="29">
        <v>25</v>
      </c>
      <c r="AC32" s="29">
        <v>26</v>
      </c>
      <c r="AD32" s="29">
        <v>27</v>
      </c>
      <c r="AE32" s="29">
        <v>28</v>
      </c>
      <c r="AF32" s="29">
        <v>29</v>
      </c>
      <c r="AG32" s="29">
        <v>30</v>
      </c>
      <c r="AH32" s="29">
        <v>31</v>
      </c>
      <c r="AI32" s="29">
        <v>32</v>
      </c>
      <c r="AJ32" s="29">
        <v>33</v>
      </c>
      <c r="AK32" s="29">
        <v>34</v>
      </c>
      <c r="AL32" s="29">
        <v>35</v>
      </c>
      <c r="AM32" s="29">
        <v>36</v>
      </c>
      <c r="AN32" s="29">
        <v>37</v>
      </c>
      <c r="AO32" s="29">
        <v>38</v>
      </c>
      <c r="AP32" s="29">
        <v>39</v>
      </c>
      <c r="AQ32" s="29">
        <v>40</v>
      </c>
      <c r="AR32" s="29">
        <v>41</v>
      </c>
      <c r="AS32" s="29">
        <v>42</v>
      </c>
      <c r="AT32" s="29">
        <v>43</v>
      </c>
      <c r="AU32" s="29">
        <v>44</v>
      </c>
      <c r="AV32" s="29">
        <v>45</v>
      </c>
      <c r="AW32" s="29">
        <v>46</v>
      </c>
      <c r="AX32" s="29">
        <v>47</v>
      </c>
      <c r="AY32" s="29">
        <v>48</v>
      </c>
      <c r="AZ32" s="29">
        <v>49</v>
      </c>
      <c r="BA32" s="29">
        <v>50</v>
      </c>
      <c r="BB32" s="29">
        <v>51</v>
      </c>
      <c r="BC32" s="29">
        <v>52</v>
      </c>
      <c r="BD32" s="29">
        <v>53</v>
      </c>
      <c r="BE32" s="29">
        <v>54</v>
      </c>
    </row>
    <row r="33" spans="1:57" ht="16.5">
      <c r="A33" s="53" t="s">
        <v>140</v>
      </c>
      <c r="B33" s="2" t="s">
        <v>22</v>
      </c>
      <c r="C33" s="1">
        <f aca="true" t="shared" si="7" ref="C33:C39">COUNTIF(D33:BE33,"●")</f>
        <v>6</v>
      </c>
      <c r="D33" s="72" t="s">
        <v>133</v>
      </c>
      <c r="E33" s="72" t="s">
        <v>101</v>
      </c>
      <c r="F33" s="72" t="s">
        <v>101</v>
      </c>
      <c r="G33" s="72" t="s">
        <v>101</v>
      </c>
      <c r="H33" s="72" t="s">
        <v>101</v>
      </c>
      <c r="I33" s="72" t="s">
        <v>101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6.5">
      <c r="A34" s="53" t="s">
        <v>141</v>
      </c>
      <c r="B34" s="2" t="s">
        <v>22</v>
      </c>
      <c r="C34" s="1">
        <f t="shared" si="7"/>
        <v>6</v>
      </c>
      <c r="D34" s="72" t="s">
        <v>133</v>
      </c>
      <c r="E34" s="72" t="s">
        <v>101</v>
      </c>
      <c r="F34" s="72" t="s">
        <v>101</v>
      </c>
      <c r="G34" s="72" t="s">
        <v>101</v>
      </c>
      <c r="H34" s="72" t="s">
        <v>101</v>
      </c>
      <c r="I34" s="72" t="s">
        <v>101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6.5">
      <c r="A35" s="53" t="s">
        <v>96</v>
      </c>
      <c r="B35" s="2" t="s">
        <v>22</v>
      </c>
      <c r="C35" s="1">
        <f t="shared" si="7"/>
        <v>0</v>
      </c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53" t="s">
        <v>142</v>
      </c>
      <c r="B36" s="2" t="s">
        <v>22</v>
      </c>
      <c r="C36" s="1">
        <f t="shared" si="7"/>
        <v>5</v>
      </c>
      <c r="D36" s="72" t="s">
        <v>133</v>
      </c>
      <c r="E36" s="72" t="s">
        <v>101</v>
      </c>
      <c r="F36" s="72" t="s">
        <v>101</v>
      </c>
      <c r="G36" s="2"/>
      <c r="H36" s="72" t="s">
        <v>101</v>
      </c>
      <c r="I36" s="72" t="s">
        <v>101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53" t="s">
        <v>143</v>
      </c>
      <c r="B37" s="2" t="s">
        <v>22</v>
      </c>
      <c r="C37" s="1">
        <f t="shared" si="7"/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6.5">
      <c r="A38" s="53" t="s">
        <v>54</v>
      </c>
      <c r="B38" s="2" t="s">
        <v>22</v>
      </c>
      <c r="C38" s="1">
        <f t="shared" si="7"/>
        <v>2</v>
      </c>
      <c r="D38" s="72" t="s">
        <v>133</v>
      </c>
      <c r="E38" s="2"/>
      <c r="F38" s="2"/>
      <c r="G38" s="2"/>
      <c r="H38" s="72" t="s">
        <v>101</v>
      </c>
      <c r="I38" s="7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6.5">
      <c r="A39" s="53" t="s">
        <v>144</v>
      </c>
      <c r="B39" s="2" t="s">
        <v>22</v>
      </c>
      <c r="C39" s="1">
        <f t="shared" si="7"/>
        <v>5</v>
      </c>
      <c r="D39" s="72" t="s">
        <v>133</v>
      </c>
      <c r="E39" s="72" t="s">
        <v>101</v>
      </c>
      <c r="F39" s="72" t="s">
        <v>101</v>
      </c>
      <c r="G39" s="2"/>
      <c r="H39" s="72" t="s">
        <v>101</v>
      </c>
      <c r="I39" s="72" t="s">
        <v>101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59"/>
      <c r="B40" s="57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59"/>
      <c r="B41" s="57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</sheetData>
  <sheetProtection/>
  <mergeCells count="6">
    <mergeCell ref="D5:BE5"/>
    <mergeCell ref="D16:BE16"/>
    <mergeCell ref="D3:BE3"/>
    <mergeCell ref="D18:BE18"/>
    <mergeCell ref="D29:BE29"/>
    <mergeCell ref="D31:BE31"/>
  </mergeCells>
  <conditionalFormatting sqref="A7:A13 A20:A26 A33:A41">
    <cfRule type="expression" priority="46" dxfId="203" stopIfTrue="1">
      <formula>B7="신"</formula>
    </cfRule>
    <cfRule type="expression" priority="47" dxfId="204" stopIfTrue="1">
      <formula>ISERROR(A7)</formula>
    </cfRule>
  </conditionalFormatting>
  <conditionalFormatting sqref="AZ40:BE41 D40:AU41 AF39:BE39 AF33:AU38 AZ33:BE38 AV33:AY36 AH21:AI23 AP20:AP24 AL26 BA25:BE26 Y26:AC26 X24 AW26 AN26:AP26 AQ25:AS26 AH20:AN20 AT26:AU26 AY26:AZ26 V20:X23 BA20:BE23 S20:U24 O24:O26 R20:R26 Q20:Q22 P20:P24 P25:Q26 S25:X26 Y25:AB25 Y20 Y22:Y23 D25:N26 AV25:AV26 Z20:AC23 AD20:AD25 AE26 AE20:AE23 AF20:AG22 AG23:AG24 AF25:AI26 AJ21:AK26 AL25:AN25 AT23 AO20:AO23 AL21:AL23 AM21:AM24 AN21:AN23 AT20:AU21 AQ20:AS23 AV21 AW20:AW23 AU22:AV23 AY22:AZ23 AY24:BE24 AX20:AY21 AX22:AX26 D11:D12 AB7:AB13 BA7:BE11 AL7 D13:U13 BA13:BE13 W13:AA13 AC7:AC9 AC11:AC13 AD7:AD13 AE7:AE9 AE11:AE13 AN7:AP7 AM7:AM13 AL9:AL13 AN9:AN13 AO8:AP13 AF7:AK13 AT7:AT11 AS7:AS10 AQ7:AR13 AU13:AV13 AX12:AX13 AU7:AV7 AU9:AU11 AW7:AW13 AS12:AV12 AV8:AV11 AY8 AY10:AY11 AY13 AX7:AY7 AX9:AZ9 AY12:BE12 B33:B41 B20:B26 D36:D39 G24:M24 D24 G20:O23 F20:F22 E20:E24 D33:E34 E33:AE39 B7:B13 E7:AA12 I20:I24 I33:I40">
    <cfRule type="expression" priority="48" dxfId="203" stopIfTrue="1">
      <formula>B7="신"</formula>
    </cfRule>
  </conditionalFormatting>
  <conditionalFormatting sqref="AV40:AY41 AV37:AY38 AM26 AC25 AO25:AP25 AT25:AU25 AW25 AY25:AZ25 V24:W24 AT22 Q23:Q24 Y21 AL24 AZ20:AZ21 AF23:AF24 Y24:AC24 AD26 AE24:AE25 AN24:AO24 AV20 AQ24:AW24 AH24:AI24 AZ13 AS11 AZ10:AZ11 AN8 AU8 AE10 AL8 AX8 AZ7:AZ8 AX10:AX11 V13 AC10 AS13:AT13 C29:C30 C16:C17 C3:C4 D7:D11 D20:D24 D33:D36 D38:D39 E8:E11 E20:E21">
    <cfRule type="cellIs" priority="49" dxfId="204" operator="equal" stopIfTrue="1">
      <formula>0</formula>
    </cfRule>
  </conditionalFormatting>
  <conditionalFormatting sqref="E23">
    <cfRule type="cellIs" priority="35" dxfId="204" operator="equal" stopIfTrue="1">
      <formula>0</formula>
    </cfRule>
  </conditionalFormatting>
  <conditionalFormatting sqref="E24">
    <cfRule type="cellIs" priority="34" dxfId="204" operator="equal" stopIfTrue="1">
      <formula>0</formula>
    </cfRule>
  </conditionalFormatting>
  <conditionalFormatting sqref="E33:E34">
    <cfRule type="cellIs" priority="33" dxfId="204" operator="equal" stopIfTrue="1">
      <formula>0</formula>
    </cfRule>
  </conditionalFormatting>
  <conditionalFormatting sqref="F36">
    <cfRule type="cellIs" priority="32" dxfId="204" operator="equal" stopIfTrue="1">
      <formula>0</formula>
    </cfRule>
  </conditionalFormatting>
  <conditionalFormatting sqref="E36">
    <cfRule type="cellIs" priority="31" dxfId="204" operator="equal" stopIfTrue="1">
      <formula>0</formula>
    </cfRule>
  </conditionalFormatting>
  <conditionalFormatting sqref="E39">
    <cfRule type="cellIs" priority="30" dxfId="204" operator="equal" stopIfTrue="1">
      <formula>0</formula>
    </cfRule>
  </conditionalFormatting>
  <conditionalFormatting sqref="F8:F11">
    <cfRule type="cellIs" priority="29" dxfId="204" operator="equal" stopIfTrue="1">
      <formula>0</formula>
    </cfRule>
  </conditionalFormatting>
  <conditionalFormatting sqref="F24">
    <cfRule type="expression" priority="28" dxfId="203" stopIfTrue="1">
      <formula>F24="신"</formula>
    </cfRule>
  </conditionalFormatting>
  <conditionalFormatting sqref="F24">
    <cfRule type="cellIs" priority="27" dxfId="204" operator="equal" stopIfTrue="1">
      <formula>0</formula>
    </cfRule>
  </conditionalFormatting>
  <conditionalFormatting sqref="F33:F34">
    <cfRule type="cellIs" priority="26" dxfId="204" operator="equal" stopIfTrue="1">
      <formula>0</formula>
    </cfRule>
  </conditionalFormatting>
  <conditionalFormatting sqref="F36">
    <cfRule type="cellIs" priority="25" dxfId="204" operator="equal" stopIfTrue="1">
      <formula>0</formula>
    </cfRule>
  </conditionalFormatting>
  <conditionalFormatting sqref="F39">
    <cfRule type="cellIs" priority="24" dxfId="204" operator="equal" stopIfTrue="1">
      <formula>0</formula>
    </cfRule>
  </conditionalFormatting>
  <conditionalFormatting sqref="G9">
    <cfRule type="cellIs" priority="23" dxfId="204" operator="equal" stopIfTrue="1">
      <formula>0</formula>
    </cfRule>
  </conditionalFormatting>
  <conditionalFormatting sqref="G11">
    <cfRule type="cellIs" priority="22" dxfId="204" operator="equal" stopIfTrue="1">
      <formula>0</formula>
    </cfRule>
  </conditionalFormatting>
  <conditionalFormatting sqref="G33:G34">
    <cfRule type="cellIs" priority="21" dxfId="204" operator="equal" stopIfTrue="1">
      <formula>0</formula>
    </cfRule>
  </conditionalFormatting>
  <conditionalFormatting sqref="H8:H11">
    <cfRule type="cellIs" priority="20" dxfId="204" operator="equal" stopIfTrue="1">
      <formula>0</formula>
    </cfRule>
  </conditionalFormatting>
  <conditionalFormatting sqref="H36">
    <cfRule type="cellIs" priority="19" dxfId="204" operator="equal" stopIfTrue="1">
      <formula>0</formula>
    </cfRule>
  </conditionalFormatting>
  <conditionalFormatting sqref="H33:H34">
    <cfRule type="cellIs" priority="18" dxfId="204" operator="equal" stopIfTrue="1">
      <formula>0</formula>
    </cfRule>
  </conditionalFormatting>
  <conditionalFormatting sqref="H36">
    <cfRule type="cellIs" priority="17" dxfId="204" operator="equal" stopIfTrue="1">
      <formula>0</formula>
    </cfRule>
  </conditionalFormatting>
  <conditionalFormatting sqref="H39">
    <cfRule type="cellIs" priority="16" dxfId="204" operator="equal" stopIfTrue="1">
      <formula>0</formula>
    </cfRule>
  </conditionalFormatting>
  <conditionalFormatting sqref="H38">
    <cfRule type="cellIs" priority="15" dxfId="204" operator="equal" stopIfTrue="1">
      <formula>0</formula>
    </cfRule>
  </conditionalFormatting>
  <conditionalFormatting sqref="I8:I11">
    <cfRule type="cellIs" priority="14" dxfId="204" operator="equal" stopIfTrue="1">
      <formula>0</formula>
    </cfRule>
  </conditionalFormatting>
  <conditionalFormatting sqref="I7">
    <cfRule type="cellIs" priority="13" dxfId="204" operator="equal" stopIfTrue="1">
      <formula>0</formula>
    </cfRule>
  </conditionalFormatting>
  <conditionalFormatting sqref="I12">
    <cfRule type="cellIs" priority="12" dxfId="204" operator="equal" stopIfTrue="1">
      <formula>0</formula>
    </cfRule>
  </conditionalFormatting>
  <conditionalFormatting sqref="H12">
    <cfRule type="cellIs" priority="11" dxfId="204" operator="equal" stopIfTrue="1">
      <formula>0</formula>
    </cfRule>
  </conditionalFormatting>
  <conditionalFormatting sqref="E12">
    <cfRule type="cellIs" priority="10" dxfId="204" operator="equal" stopIfTrue="1">
      <formula>0</formula>
    </cfRule>
  </conditionalFormatting>
  <conditionalFormatting sqref="F12">
    <cfRule type="cellIs" priority="9" dxfId="204" operator="equal" stopIfTrue="1">
      <formula>0</formula>
    </cfRule>
  </conditionalFormatting>
  <conditionalFormatting sqref="I20:I21">
    <cfRule type="cellIs" priority="8" dxfId="204" operator="equal" stopIfTrue="1">
      <formula>0</formula>
    </cfRule>
  </conditionalFormatting>
  <conditionalFormatting sqref="I23">
    <cfRule type="cellIs" priority="7" dxfId="204" operator="equal" stopIfTrue="1">
      <formula>0</formula>
    </cfRule>
  </conditionalFormatting>
  <conditionalFormatting sqref="I24">
    <cfRule type="cellIs" priority="6" dxfId="204" operator="equal" stopIfTrue="1">
      <formula>0</formula>
    </cfRule>
  </conditionalFormatting>
  <conditionalFormatting sqref="I36">
    <cfRule type="cellIs" priority="5" dxfId="204" operator="equal" stopIfTrue="1">
      <formula>0</formula>
    </cfRule>
  </conditionalFormatting>
  <conditionalFormatting sqref="I33:I34">
    <cfRule type="cellIs" priority="4" dxfId="204" operator="equal" stopIfTrue="1">
      <formula>0</formula>
    </cfRule>
  </conditionalFormatting>
  <conditionalFormatting sqref="I36">
    <cfRule type="cellIs" priority="3" dxfId="204" operator="equal" stopIfTrue="1">
      <formula>0</formula>
    </cfRule>
  </conditionalFormatting>
  <conditionalFormatting sqref="I39">
    <cfRule type="cellIs" priority="2" dxfId="204" operator="equal" stopIfTrue="1">
      <formula>0</formula>
    </cfRule>
  </conditionalFormatting>
  <conditionalFormatting sqref="I38">
    <cfRule type="cellIs" priority="1" dxfId="204" operator="equal" stopIfTrue="1">
      <formula>0</formula>
    </cfRule>
  </conditionalFormatting>
  <dataValidations count="2">
    <dataValidation type="list" allowBlank="1" showInputMessage="1" showErrorMessage="1" sqref="A31 A5 A18">
      <formula1>"누계,등반"</formula1>
    </dataValidation>
    <dataValidation type="list" allowBlank="1" showInputMessage="1" showErrorMessage="1" sqref="A30 A4 A17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D28"/>
  <sheetViews>
    <sheetView zoomScalePageLayoutView="0" workbookViewId="0" topLeftCell="A7">
      <pane xSplit="2" topLeftCell="C1" activePane="topRight" state="frozen"/>
      <selection pane="topLeft" activeCell="A1" sqref="A1"/>
      <selection pane="topRight" activeCell="H27" sqref="H27"/>
    </sheetView>
  </sheetViews>
  <sheetFormatPr defaultColWidth="9.140625" defaultRowHeight="19.5" customHeight="1"/>
  <cols>
    <col min="1" max="1" width="5.57421875" style="47" customWidth="1"/>
    <col min="2" max="2" width="2.57421875" style="83" customWidth="1"/>
    <col min="3" max="20" width="2.421875" style="83" customWidth="1"/>
    <col min="21" max="21" width="2.421875" style="47" customWidth="1"/>
    <col min="22" max="56" width="2.421875" style="83" customWidth="1"/>
    <col min="57" max="16384" width="9.00390625" style="83" customWidth="1"/>
  </cols>
  <sheetData>
    <row r="1" spans="1:56" ht="1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6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10</v>
      </c>
      <c r="B3" s="4" t="s">
        <v>12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45" t="s">
        <v>67</v>
      </c>
      <c r="B4" s="4">
        <f>SUM(C4:BD4)</f>
        <v>29</v>
      </c>
      <c r="C4" s="4"/>
      <c r="D4" s="4"/>
      <c r="E4" s="82">
        <v>28</v>
      </c>
      <c r="F4" s="4"/>
      <c r="G4" s="4"/>
      <c r="H4" s="4">
        <v>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45" t="s">
        <v>68</v>
      </c>
      <c r="B5" s="4">
        <f aca="true" t="shared" si="0" ref="B5:B28">SUM(C5:BD5)</f>
        <v>23</v>
      </c>
      <c r="C5" s="4"/>
      <c r="D5" s="4"/>
      <c r="E5" s="4">
        <v>14</v>
      </c>
      <c r="F5" s="4"/>
      <c r="G5" s="4">
        <v>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45" t="s">
        <v>69</v>
      </c>
      <c r="B6" s="4">
        <f t="shared" si="0"/>
        <v>72</v>
      </c>
      <c r="C6" s="4"/>
      <c r="D6" s="4"/>
      <c r="E6" s="4">
        <v>2</v>
      </c>
      <c r="F6" s="4"/>
      <c r="G6" s="4">
        <v>35</v>
      </c>
      <c r="H6" s="4">
        <v>35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45" t="s">
        <v>70</v>
      </c>
      <c r="B7" s="4">
        <f t="shared" si="0"/>
        <v>88</v>
      </c>
      <c r="C7" s="4"/>
      <c r="D7" s="4">
        <v>4</v>
      </c>
      <c r="E7" s="4">
        <v>14</v>
      </c>
      <c r="F7" s="4"/>
      <c r="G7" s="4">
        <v>35</v>
      </c>
      <c r="H7" s="4">
        <v>35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45" t="s">
        <v>99</v>
      </c>
      <c r="B8" s="4">
        <f t="shared" si="0"/>
        <v>28</v>
      </c>
      <c r="C8" s="4"/>
      <c r="D8" s="4"/>
      <c r="E8" s="4">
        <v>28</v>
      </c>
      <c r="F8" s="4"/>
      <c r="G8" s="82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45" t="s">
        <v>195</v>
      </c>
      <c r="B9" s="4">
        <f t="shared" si="0"/>
        <v>2</v>
      </c>
      <c r="C9" s="4"/>
      <c r="D9" s="4"/>
      <c r="E9" s="82"/>
      <c r="F9" s="82"/>
      <c r="G9" s="82"/>
      <c r="H9" s="4">
        <v>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45"/>
      <c r="B10" s="4">
        <f t="shared" si="0"/>
        <v>0</v>
      </c>
      <c r="C10" s="4"/>
      <c r="D10" s="4"/>
      <c r="E10" s="82"/>
      <c r="F10" s="4"/>
      <c r="G10" s="82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269" t="s">
        <v>15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1"/>
    </row>
    <row r="12" spans="1:56" ht="19.5" customHeight="1">
      <c r="A12" s="272" t="s">
        <v>102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1"/>
    </row>
    <row r="13" spans="1:56" ht="19.5" customHeight="1">
      <c r="A13" s="4" t="s">
        <v>10</v>
      </c>
      <c r="B13" s="4" t="s">
        <v>12</v>
      </c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4">
        <v>6</v>
      </c>
      <c r="I13" s="4">
        <v>7</v>
      </c>
      <c r="J13" s="4">
        <v>8</v>
      </c>
      <c r="K13" s="4">
        <v>9</v>
      </c>
      <c r="L13" s="4">
        <v>10</v>
      </c>
      <c r="M13" s="4">
        <v>11</v>
      </c>
      <c r="N13" s="4">
        <v>12</v>
      </c>
      <c r="O13" s="4">
        <v>13</v>
      </c>
      <c r="P13" s="4">
        <v>14</v>
      </c>
      <c r="Q13" s="4">
        <v>15</v>
      </c>
      <c r="R13" s="4">
        <v>16</v>
      </c>
      <c r="S13" s="4">
        <v>17</v>
      </c>
      <c r="T13" s="4">
        <v>18</v>
      </c>
      <c r="U13" s="4">
        <v>19</v>
      </c>
      <c r="V13" s="4">
        <v>20</v>
      </c>
      <c r="W13" s="4">
        <v>21</v>
      </c>
      <c r="X13" s="4">
        <v>22</v>
      </c>
      <c r="Y13" s="4">
        <v>23</v>
      </c>
      <c r="Z13" s="4">
        <v>24</v>
      </c>
      <c r="AA13" s="4">
        <v>25</v>
      </c>
      <c r="AB13" s="4">
        <v>26</v>
      </c>
      <c r="AC13" s="4">
        <v>27</v>
      </c>
      <c r="AD13" s="4">
        <v>28</v>
      </c>
      <c r="AE13" s="4">
        <v>29</v>
      </c>
      <c r="AF13" s="4">
        <v>30</v>
      </c>
      <c r="AG13" s="4">
        <v>31</v>
      </c>
      <c r="AH13" s="4">
        <v>32</v>
      </c>
      <c r="AI13" s="4">
        <v>33</v>
      </c>
      <c r="AJ13" s="4">
        <v>34</v>
      </c>
      <c r="AK13" s="4">
        <v>35</v>
      </c>
      <c r="AL13" s="4">
        <v>36</v>
      </c>
      <c r="AM13" s="4">
        <v>37</v>
      </c>
      <c r="AN13" s="4">
        <v>38</v>
      </c>
      <c r="AO13" s="4">
        <v>39</v>
      </c>
      <c r="AP13" s="4">
        <v>40</v>
      </c>
      <c r="AQ13" s="4">
        <v>41</v>
      </c>
      <c r="AR13" s="4">
        <v>42</v>
      </c>
      <c r="AS13" s="4">
        <v>43</v>
      </c>
      <c r="AT13" s="4">
        <v>44</v>
      </c>
      <c r="AU13" s="4">
        <v>45</v>
      </c>
      <c r="AV13" s="4">
        <v>46</v>
      </c>
      <c r="AW13" s="4">
        <v>47</v>
      </c>
      <c r="AX13" s="4">
        <v>48</v>
      </c>
      <c r="AY13" s="4">
        <v>49</v>
      </c>
      <c r="AZ13" s="4">
        <v>50</v>
      </c>
      <c r="BA13" s="4">
        <v>51</v>
      </c>
      <c r="BB13" s="4">
        <v>52</v>
      </c>
      <c r="BC13" s="4">
        <v>53</v>
      </c>
      <c r="BD13" s="4">
        <v>54</v>
      </c>
    </row>
    <row r="14" spans="1:56" ht="19.5" customHeight="1">
      <c r="A14" s="45" t="s">
        <v>71</v>
      </c>
      <c r="B14" s="4">
        <f t="shared" si="0"/>
        <v>3</v>
      </c>
      <c r="C14" s="4"/>
      <c r="D14" s="4"/>
      <c r="E14" s="82"/>
      <c r="F14" s="4"/>
      <c r="G14" s="4">
        <v>3</v>
      </c>
      <c r="H14" s="82"/>
      <c r="I14" s="82"/>
      <c r="J14" s="4"/>
      <c r="K14" s="4"/>
      <c r="L14" s="82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ht="19.5" customHeight="1">
      <c r="A15" s="45" t="s">
        <v>72</v>
      </c>
      <c r="B15" s="4">
        <f t="shared" si="0"/>
        <v>0</v>
      </c>
      <c r="C15" s="4"/>
      <c r="D15" s="4"/>
      <c r="E15" s="82"/>
      <c r="F15" s="82"/>
      <c r="G15" s="82"/>
      <c r="H15" s="82"/>
      <c r="I15" s="82"/>
      <c r="J15" s="82"/>
      <c r="K15" s="82"/>
      <c r="L15" s="82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ht="19.5" customHeight="1">
      <c r="A16" s="45" t="s">
        <v>73</v>
      </c>
      <c r="B16" s="4">
        <f t="shared" si="0"/>
        <v>3</v>
      </c>
      <c r="C16" s="4"/>
      <c r="D16" s="4"/>
      <c r="E16" s="82">
        <v>3</v>
      </c>
      <c r="F16" s="4"/>
      <c r="G16" s="82"/>
      <c r="H16" s="82"/>
      <c r="I16" s="82"/>
      <c r="J16" s="82"/>
      <c r="K16" s="82"/>
      <c r="L16" s="82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45"/>
      <c r="B17" s="4">
        <f t="shared" si="0"/>
        <v>0</v>
      </c>
      <c r="C17" s="4"/>
      <c r="D17" s="4"/>
      <c r="E17" s="82"/>
      <c r="F17" s="4"/>
      <c r="G17" s="82"/>
      <c r="H17" s="4"/>
      <c r="I17" s="4"/>
      <c r="J17" s="4"/>
      <c r="K17" s="82"/>
      <c r="L17" s="82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45"/>
      <c r="B18" s="4">
        <f t="shared" si="0"/>
        <v>0</v>
      </c>
      <c r="C18" s="4"/>
      <c r="D18" s="4"/>
      <c r="E18" s="82"/>
      <c r="F18" s="4"/>
      <c r="G18" s="4"/>
      <c r="H18" s="82"/>
      <c r="I18" s="82"/>
      <c r="J18" s="82"/>
      <c r="K18" s="82"/>
      <c r="L18" s="82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269" t="s">
        <v>1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1"/>
    </row>
    <row r="20" spans="1:56" ht="19.5" customHeight="1">
      <c r="A20" s="272" t="s">
        <v>59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1"/>
    </row>
    <row r="21" spans="1:56" ht="19.5" customHeight="1">
      <c r="A21" s="4" t="s">
        <v>10</v>
      </c>
      <c r="B21" s="4" t="s">
        <v>12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  <c r="M21" s="4">
        <v>11</v>
      </c>
      <c r="N21" s="4">
        <v>12</v>
      </c>
      <c r="O21" s="4">
        <v>13</v>
      </c>
      <c r="P21" s="4">
        <v>14</v>
      </c>
      <c r="Q21" s="4">
        <v>15</v>
      </c>
      <c r="R21" s="4">
        <v>16</v>
      </c>
      <c r="S21" s="4">
        <v>17</v>
      </c>
      <c r="T21" s="4">
        <v>18</v>
      </c>
      <c r="U21" s="4">
        <v>19</v>
      </c>
      <c r="V21" s="4">
        <v>20</v>
      </c>
      <c r="W21" s="4">
        <v>21</v>
      </c>
      <c r="X21" s="4">
        <v>22</v>
      </c>
      <c r="Y21" s="4">
        <v>23</v>
      </c>
      <c r="Z21" s="4">
        <v>24</v>
      </c>
      <c r="AA21" s="4">
        <v>25</v>
      </c>
      <c r="AB21" s="4">
        <v>26</v>
      </c>
      <c r="AC21" s="4">
        <v>27</v>
      </c>
      <c r="AD21" s="4">
        <v>28</v>
      </c>
      <c r="AE21" s="4">
        <v>29</v>
      </c>
      <c r="AF21" s="4">
        <v>30</v>
      </c>
      <c r="AG21" s="4">
        <v>31</v>
      </c>
      <c r="AH21" s="4">
        <v>32</v>
      </c>
      <c r="AI21" s="4">
        <v>33</v>
      </c>
      <c r="AJ21" s="4">
        <v>34</v>
      </c>
      <c r="AK21" s="4">
        <v>35</v>
      </c>
      <c r="AL21" s="4">
        <v>36</v>
      </c>
      <c r="AM21" s="4">
        <v>37</v>
      </c>
      <c r="AN21" s="4">
        <v>38</v>
      </c>
      <c r="AO21" s="4">
        <v>39</v>
      </c>
      <c r="AP21" s="4">
        <v>40</v>
      </c>
      <c r="AQ21" s="4">
        <v>41</v>
      </c>
      <c r="AR21" s="4">
        <v>42</v>
      </c>
      <c r="AS21" s="4">
        <v>43</v>
      </c>
      <c r="AT21" s="4">
        <v>44</v>
      </c>
      <c r="AU21" s="4">
        <v>45</v>
      </c>
      <c r="AV21" s="4">
        <v>46</v>
      </c>
      <c r="AW21" s="4">
        <v>47</v>
      </c>
      <c r="AX21" s="4">
        <v>48</v>
      </c>
      <c r="AY21" s="4">
        <v>49</v>
      </c>
      <c r="AZ21" s="4">
        <v>50</v>
      </c>
      <c r="BA21" s="4">
        <v>51</v>
      </c>
      <c r="BB21" s="4">
        <v>52</v>
      </c>
      <c r="BC21" s="4">
        <v>53</v>
      </c>
      <c r="BD21" s="4">
        <v>54</v>
      </c>
    </row>
    <row r="22" spans="1:56" ht="19.5" customHeight="1">
      <c r="A22" s="45" t="s">
        <v>74</v>
      </c>
      <c r="B22" s="4">
        <f t="shared" si="0"/>
        <v>40</v>
      </c>
      <c r="C22" s="4"/>
      <c r="D22" s="4">
        <v>10</v>
      </c>
      <c r="E22" s="82">
        <v>20</v>
      </c>
      <c r="F22" s="82"/>
      <c r="G22" s="82">
        <v>7</v>
      </c>
      <c r="H22" s="82">
        <v>3</v>
      </c>
      <c r="I22" s="82"/>
      <c r="J22" s="82"/>
      <c r="K22" s="82"/>
      <c r="L22" s="82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45" t="s">
        <v>75</v>
      </c>
      <c r="B23" s="4">
        <f t="shared" si="0"/>
        <v>9</v>
      </c>
      <c r="C23" s="4"/>
      <c r="D23" s="4">
        <v>7</v>
      </c>
      <c r="E23" s="82"/>
      <c r="F23" s="4"/>
      <c r="G23" s="82"/>
      <c r="H23" s="82">
        <v>2</v>
      </c>
      <c r="I23" s="82"/>
      <c r="J23" s="82"/>
      <c r="K23" s="82"/>
      <c r="L23" s="82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45" t="s">
        <v>76</v>
      </c>
      <c r="B24" s="4">
        <f t="shared" si="0"/>
        <v>7</v>
      </c>
      <c r="C24" s="4"/>
      <c r="D24" s="4">
        <v>7</v>
      </c>
      <c r="E24" s="82"/>
      <c r="F24" s="82"/>
      <c r="G24" s="82"/>
      <c r="H24" s="82"/>
      <c r="I24" s="82"/>
      <c r="J24" s="82"/>
      <c r="K24" s="82"/>
      <c r="L24" s="82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45" t="s">
        <v>77</v>
      </c>
      <c r="B25" s="4">
        <f t="shared" si="0"/>
        <v>28</v>
      </c>
      <c r="C25" s="4"/>
      <c r="D25" s="4">
        <v>7</v>
      </c>
      <c r="E25" s="82">
        <v>7</v>
      </c>
      <c r="F25" s="82"/>
      <c r="G25" s="82">
        <v>7</v>
      </c>
      <c r="H25" s="82">
        <v>7</v>
      </c>
      <c r="I25" s="4"/>
      <c r="J25" s="82"/>
      <c r="K25" s="82"/>
      <c r="L25" s="82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ht="19.5" customHeight="1">
      <c r="A26" s="45" t="s">
        <v>78</v>
      </c>
      <c r="B26" s="4">
        <f t="shared" si="0"/>
        <v>22</v>
      </c>
      <c r="C26" s="4"/>
      <c r="D26" s="4">
        <v>1</v>
      </c>
      <c r="E26" s="82">
        <v>7</v>
      </c>
      <c r="F26" s="4"/>
      <c r="G26" s="82">
        <v>7</v>
      </c>
      <c r="H26" s="4">
        <v>7</v>
      </c>
      <c r="I26" s="82"/>
      <c r="J26" s="4"/>
      <c r="K26" s="82"/>
      <c r="L26" s="82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ht="19.5" customHeight="1">
      <c r="A27" s="45"/>
      <c r="B27" s="4">
        <f t="shared" si="0"/>
        <v>0</v>
      </c>
      <c r="C27" s="4"/>
      <c r="D27" s="4"/>
      <c r="E27" s="82"/>
      <c r="F27" s="4"/>
      <c r="G27" s="82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ht="19.5" customHeight="1">
      <c r="A28" s="45"/>
      <c r="B28" s="4">
        <f t="shared" si="0"/>
        <v>0</v>
      </c>
      <c r="C28" s="4"/>
      <c r="D28" s="4"/>
      <c r="E28" s="82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</sheetData>
  <sheetProtection/>
  <mergeCells count="4">
    <mergeCell ref="A11:BD11"/>
    <mergeCell ref="A12:BD12"/>
    <mergeCell ref="A19:BD19"/>
    <mergeCell ref="A20:BD20"/>
  </mergeCells>
  <conditionalFormatting sqref="AJ26:AU26 O28:BD28 C28:M28 G22:H26 I22:I24 G27:I27 R26:V26 I26 J22:J25 K22:L26 Y26 F22 F24:F25 AO27:AP27 K27:AM27 AX27:BD27 AR27:AU27 AB26:AH26 AI24:AI26 AQ24 AV25:AV26 AW26:BA26 BB22:BD26 BA24 C22:E27 F18:J18 S17 AI18 W18:X18 N18 BB18:BD18 AY14 F15 H15:J16 AL14 AS14 V14:W14 L14:L18 R14:T14 AD14 AB14 AI14:AJ14 H14:I14 O14 AG14 K15:K18 G15:G17 C14:E18 AT8 AC6:AF6 S6 AX7:BA8 AT6 AV8:AW8 AU7:AU8 AE8:AF8 AL8 AB6:AB8 Y6:AA6 U6:U8 W6 X8 Z8:AA8 AC8 AY10 R6:R7 O6:Q6 I8:J8 F9:G9 C9:E10 L7 Q8 C4:E4 G10 AH6 AG6:AG8 AI5:AI8 AJ6:AK8 AL6 AQ8:AR8 AM6:AP8 AQ6:AR6 AS6:AS8 BB4:BD9 C5:G8">
    <cfRule type="cellIs" priority="2" dxfId="204" operator="equal" stopIfTrue="1">
      <formula>0</formula>
    </cfRule>
  </conditionalFormatting>
  <conditionalFormatting sqref="AB22:AP25 N28 AN27 AQ27 AV27:AW27 F23 F26:F27 I25 J26:J27 M22:Q26 R22:V25 W22:X26 Y22:Y25 Z22:AA26 AQ25 AQ22:AQ23 AR22:AU25 AV22:AV24 AW22:AZ25 BA25 BA22:BA23 Y18 S18 H17:J17 F16:F17 T17:T18 BA18 AK14:AK18 AG15:AG18 AE14:AF18 X14:Y17 AD15:AD18 AM14:AR14 AI15:AJ18 AH14:AH18 O15:O18 AT14:AX14 F14:G14 BA14:BD17 J14:K14 M14:M18 N14:N17 P14:Q18 R15:R18 S15:T16 U14:U18 V15:V18 W15:W17 Z14:AA18 AB15:AB18 AC14:AC18 AL15:AY18 AZ14:AZ18 AQ7:AR7 AU4:AU6 AL7 Q7 X4:X7 T4:T9 AC7 R8:R9 Q9 I4:J7 I9:J9 F4:G4 H4:H9 F10 H10:AX10 AZ10:BD10 L8:L9 K4:K9 L4:L6 M4:N9 O7:P9 S7:S9 O4:S5 U9 U4:U5 V4:V9 W4:W5 W7:W9 X9 Y7:Y9 Z7:AA7 Z9:AC9 AD7:AD9 AE7:AF7 AH7:AH9 AE9:AG9 AT7 Y4:AT5 AV4:AW7 AX4:BA6 AI9:BA9 AI7">
    <cfRule type="expression" priority="1" dxfId="203" stopIfTrue="1">
      <formula>F4="신"</formula>
    </cfRule>
  </conditionalFormatting>
  <conditionalFormatting sqref="A4:A10 A22:A28 A14:A18">
    <cfRule type="expression" priority="5" dxfId="203" stopIfTrue="1">
      <formula>#REF!="신"</formula>
    </cfRule>
    <cfRule type="expression" priority="6" dxfId="204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r:id="rId1"/>
  <headerFooter alignWithMargins="0">
    <oddHeader>&amp;C2007년도 중등부 출결현황</oddHeader>
  </headerFooter>
  <rowBreaks count="1" manualBreakCount="1">
    <brk id="16" max="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D45"/>
  <sheetViews>
    <sheetView zoomScalePageLayoutView="0" workbookViewId="0" topLeftCell="A22">
      <pane xSplit="2" topLeftCell="C1" activePane="topRight" state="frozen"/>
      <selection pane="topLeft" activeCell="A1" sqref="A1"/>
      <selection pane="topRight" activeCell="H39" sqref="H39"/>
    </sheetView>
  </sheetViews>
  <sheetFormatPr defaultColWidth="9.140625" defaultRowHeight="19.5" customHeight="1"/>
  <cols>
    <col min="1" max="1" width="5.57421875" style="47" customWidth="1"/>
    <col min="2" max="2" width="2.57421875" style="83" customWidth="1"/>
    <col min="3" max="56" width="2.421875" style="83" customWidth="1"/>
    <col min="57" max="16384" width="9.00390625" style="83" customWidth="1"/>
  </cols>
  <sheetData>
    <row r="1" spans="1:56" ht="19.5" customHeight="1">
      <c r="A1" s="9" t="s">
        <v>161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6" t="s">
        <v>162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155</v>
      </c>
      <c r="B3" s="4" t="s">
        <v>163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84" t="s">
        <v>164</v>
      </c>
      <c r="B4" s="4">
        <f>SUM(C4:BD4)</f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84" t="s">
        <v>165</v>
      </c>
      <c r="B5" s="4">
        <f aca="true" t="shared" si="0" ref="B5:B43">SUM(C5:BD5)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84" t="s">
        <v>166</v>
      </c>
      <c r="B6" s="4">
        <f t="shared" si="0"/>
        <v>12</v>
      </c>
      <c r="C6" s="4">
        <v>4</v>
      </c>
      <c r="D6" s="4">
        <v>4</v>
      </c>
      <c r="E6" s="4">
        <v>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84" t="s">
        <v>167</v>
      </c>
      <c r="B7" s="4">
        <f t="shared" si="0"/>
        <v>69</v>
      </c>
      <c r="C7" s="4">
        <v>13</v>
      </c>
      <c r="D7" s="4">
        <v>13</v>
      </c>
      <c r="E7" s="4">
        <v>23</v>
      </c>
      <c r="F7" s="4"/>
      <c r="G7" s="4">
        <v>20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84" t="s">
        <v>168</v>
      </c>
      <c r="B8" s="4">
        <f t="shared" si="0"/>
        <v>46</v>
      </c>
      <c r="C8" s="4">
        <v>10</v>
      </c>
      <c r="D8" s="4">
        <v>10</v>
      </c>
      <c r="E8" s="4">
        <v>16</v>
      </c>
      <c r="F8" s="4"/>
      <c r="G8" s="4">
        <v>10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84" t="s">
        <v>169</v>
      </c>
      <c r="B9" s="4">
        <f t="shared" si="0"/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84" t="s">
        <v>170</v>
      </c>
      <c r="B10" s="4">
        <f t="shared" si="0"/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80" t="s">
        <v>171</v>
      </c>
      <c r="B11" s="4">
        <f t="shared" si="0"/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9.5" customHeight="1">
      <c r="A12" s="85" t="s">
        <v>198</v>
      </c>
      <c r="B12" s="4">
        <f t="shared" si="0"/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9.5" customHeight="1">
      <c r="A13" s="273" t="s">
        <v>172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5"/>
    </row>
    <row r="14" spans="1:56" ht="19.5" customHeight="1">
      <c r="A14" s="272" t="s">
        <v>173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1"/>
    </row>
    <row r="15" spans="1:56" ht="19.5" customHeight="1">
      <c r="A15" s="4" t="s">
        <v>155</v>
      </c>
      <c r="B15" s="4" t="s">
        <v>163</v>
      </c>
      <c r="C15" s="4">
        <v>1</v>
      </c>
      <c r="D15" s="4">
        <v>2</v>
      </c>
      <c r="E15" s="4">
        <v>3</v>
      </c>
      <c r="F15" s="4">
        <v>4</v>
      </c>
      <c r="G15" s="4">
        <v>5</v>
      </c>
      <c r="H15" s="4">
        <v>6</v>
      </c>
      <c r="I15" s="4">
        <v>7</v>
      </c>
      <c r="J15" s="4">
        <v>8</v>
      </c>
      <c r="K15" s="4">
        <v>9</v>
      </c>
      <c r="L15" s="4">
        <v>10</v>
      </c>
      <c r="M15" s="4">
        <v>11</v>
      </c>
      <c r="N15" s="4">
        <v>12</v>
      </c>
      <c r="O15" s="4">
        <v>13</v>
      </c>
      <c r="P15" s="4">
        <v>14</v>
      </c>
      <c r="Q15" s="4">
        <v>15</v>
      </c>
      <c r="R15" s="4">
        <v>16</v>
      </c>
      <c r="S15" s="4">
        <v>17</v>
      </c>
      <c r="T15" s="4">
        <v>18</v>
      </c>
      <c r="U15" s="4">
        <v>19</v>
      </c>
      <c r="V15" s="4">
        <v>20</v>
      </c>
      <c r="W15" s="4">
        <v>21</v>
      </c>
      <c r="X15" s="4">
        <v>22</v>
      </c>
      <c r="Y15" s="4">
        <v>23</v>
      </c>
      <c r="Z15" s="4">
        <v>24</v>
      </c>
      <c r="AA15" s="4">
        <v>25</v>
      </c>
      <c r="AB15" s="4">
        <v>26</v>
      </c>
      <c r="AC15" s="4">
        <v>27</v>
      </c>
      <c r="AD15" s="4">
        <v>28</v>
      </c>
      <c r="AE15" s="4">
        <v>29</v>
      </c>
      <c r="AF15" s="4">
        <v>30</v>
      </c>
      <c r="AG15" s="4">
        <v>31</v>
      </c>
      <c r="AH15" s="4">
        <v>32</v>
      </c>
      <c r="AI15" s="4">
        <v>33</v>
      </c>
      <c r="AJ15" s="4">
        <v>34</v>
      </c>
      <c r="AK15" s="4">
        <v>35</v>
      </c>
      <c r="AL15" s="4">
        <v>36</v>
      </c>
      <c r="AM15" s="4">
        <v>37</v>
      </c>
      <c r="AN15" s="4">
        <v>38</v>
      </c>
      <c r="AO15" s="4">
        <v>39</v>
      </c>
      <c r="AP15" s="4">
        <v>40</v>
      </c>
      <c r="AQ15" s="4">
        <v>41</v>
      </c>
      <c r="AR15" s="4">
        <v>42</v>
      </c>
      <c r="AS15" s="4">
        <v>43</v>
      </c>
      <c r="AT15" s="4">
        <v>44</v>
      </c>
      <c r="AU15" s="4">
        <v>45</v>
      </c>
      <c r="AV15" s="4">
        <v>46</v>
      </c>
      <c r="AW15" s="4">
        <v>47</v>
      </c>
      <c r="AX15" s="4">
        <v>48</v>
      </c>
      <c r="AY15" s="4">
        <v>49</v>
      </c>
      <c r="AZ15" s="4">
        <v>50</v>
      </c>
      <c r="BA15" s="4">
        <v>51</v>
      </c>
      <c r="BB15" s="4">
        <v>52</v>
      </c>
      <c r="BC15" s="4">
        <v>53</v>
      </c>
      <c r="BD15" s="4">
        <v>54</v>
      </c>
    </row>
    <row r="16" spans="1:56" ht="19.5" customHeight="1">
      <c r="A16" s="84" t="s">
        <v>174</v>
      </c>
      <c r="B16" s="4">
        <f t="shared" si="0"/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84" t="s">
        <v>175</v>
      </c>
      <c r="B17" s="4">
        <f t="shared" si="0"/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84" t="s">
        <v>176</v>
      </c>
      <c r="B18" s="4">
        <f t="shared" si="0"/>
        <v>38</v>
      </c>
      <c r="C18" s="4"/>
      <c r="D18" s="4"/>
      <c r="E18" s="4"/>
      <c r="F18" s="4"/>
      <c r="G18" s="4"/>
      <c r="H18" s="4">
        <v>38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84" t="s">
        <v>177</v>
      </c>
      <c r="B19" s="4">
        <f t="shared" si="0"/>
        <v>154</v>
      </c>
      <c r="C19" s="4"/>
      <c r="D19" s="4">
        <v>28</v>
      </c>
      <c r="E19" s="4">
        <v>50</v>
      </c>
      <c r="F19" s="4"/>
      <c r="G19" s="4">
        <v>50</v>
      </c>
      <c r="H19" s="4">
        <v>26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19.5" customHeight="1">
      <c r="A20" s="84" t="s">
        <v>178</v>
      </c>
      <c r="B20" s="4">
        <f t="shared" si="0"/>
        <v>167</v>
      </c>
      <c r="C20" s="4"/>
      <c r="D20" s="4">
        <v>30</v>
      </c>
      <c r="E20" s="4">
        <v>60</v>
      </c>
      <c r="F20" s="4"/>
      <c r="G20" s="4">
        <v>47</v>
      </c>
      <c r="H20" s="4">
        <v>30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9.5" customHeight="1">
      <c r="A21" s="84" t="s">
        <v>179</v>
      </c>
      <c r="B21" s="4">
        <f t="shared" si="0"/>
        <v>60</v>
      </c>
      <c r="C21" s="4"/>
      <c r="D21" s="4">
        <v>10</v>
      </c>
      <c r="E21" s="4">
        <v>50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ht="19.5" customHeight="1">
      <c r="A22" s="84" t="s">
        <v>180</v>
      </c>
      <c r="B22" s="4">
        <f t="shared" si="0"/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80" t="s">
        <v>199</v>
      </c>
      <c r="B23" s="4">
        <f t="shared" si="0"/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8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269" t="s">
        <v>181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  <c r="AQ25" s="270"/>
      <c r="AR25" s="270"/>
      <c r="AS25" s="270"/>
      <c r="AT25" s="270"/>
      <c r="AU25" s="270"/>
      <c r="AV25" s="270"/>
      <c r="AW25" s="270"/>
      <c r="AX25" s="270"/>
      <c r="AY25" s="270"/>
      <c r="AZ25" s="270"/>
      <c r="BA25" s="270"/>
      <c r="BB25" s="270"/>
      <c r="BC25" s="270"/>
      <c r="BD25" s="271"/>
    </row>
    <row r="26" spans="1:56" ht="19.5" customHeight="1">
      <c r="A26" s="272" t="s">
        <v>182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270"/>
      <c r="BD26" s="271"/>
    </row>
    <row r="27" spans="1:56" ht="19.5" customHeight="1">
      <c r="A27" s="4" t="s">
        <v>155</v>
      </c>
      <c r="B27" s="4" t="s">
        <v>163</v>
      </c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  <c r="L27" s="4">
        <v>10</v>
      </c>
      <c r="M27" s="4">
        <v>11</v>
      </c>
      <c r="N27" s="4">
        <v>12</v>
      </c>
      <c r="O27" s="4">
        <v>13</v>
      </c>
      <c r="P27" s="4">
        <v>14</v>
      </c>
      <c r="Q27" s="4">
        <v>15</v>
      </c>
      <c r="R27" s="4">
        <v>16</v>
      </c>
      <c r="S27" s="4">
        <v>17</v>
      </c>
      <c r="T27" s="4">
        <v>18</v>
      </c>
      <c r="U27" s="4">
        <v>19</v>
      </c>
      <c r="V27" s="4">
        <v>20</v>
      </c>
      <c r="W27" s="4">
        <v>21</v>
      </c>
      <c r="X27" s="4">
        <v>22</v>
      </c>
      <c r="Y27" s="4">
        <v>23</v>
      </c>
      <c r="Z27" s="4">
        <v>24</v>
      </c>
      <c r="AA27" s="4">
        <v>25</v>
      </c>
      <c r="AB27" s="4">
        <v>26</v>
      </c>
      <c r="AC27" s="4">
        <v>27</v>
      </c>
      <c r="AD27" s="4">
        <v>28</v>
      </c>
      <c r="AE27" s="4">
        <v>29</v>
      </c>
      <c r="AF27" s="4">
        <v>30</v>
      </c>
      <c r="AG27" s="4">
        <v>31</v>
      </c>
      <c r="AH27" s="4">
        <v>32</v>
      </c>
      <c r="AI27" s="4">
        <v>33</v>
      </c>
      <c r="AJ27" s="4">
        <v>34</v>
      </c>
      <c r="AK27" s="4">
        <v>35</v>
      </c>
      <c r="AL27" s="4">
        <v>36</v>
      </c>
      <c r="AM27" s="4">
        <v>37</v>
      </c>
      <c r="AN27" s="4">
        <v>38</v>
      </c>
      <c r="AO27" s="4">
        <v>39</v>
      </c>
      <c r="AP27" s="4">
        <v>40</v>
      </c>
      <c r="AQ27" s="4">
        <v>41</v>
      </c>
      <c r="AR27" s="4">
        <v>42</v>
      </c>
      <c r="AS27" s="4">
        <v>43</v>
      </c>
      <c r="AT27" s="4">
        <v>44</v>
      </c>
      <c r="AU27" s="4">
        <v>45</v>
      </c>
      <c r="AV27" s="4">
        <v>46</v>
      </c>
      <c r="AW27" s="4">
        <v>47</v>
      </c>
      <c r="AX27" s="4">
        <v>48</v>
      </c>
      <c r="AY27" s="4">
        <v>49</v>
      </c>
      <c r="AZ27" s="4">
        <v>50</v>
      </c>
      <c r="BA27" s="4">
        <v>51</v>
      </c>
      <c r="BB27" s="4">
        <v>52</v>
      </c>
      <c r="BC27" s="4">
        <v>53</v>
      </c>
      <c r="BD27" s="4">
        <v>54</v>
      </c>
    </row>
    <row r="28" spans="1:56" ht="19.5" customHeight="1">
      <c r="A28" s="84" t="s">
        <v>183</v>
      </c>
      <c r="B28" s="4">
        <f t="shared" si="0"/>
        <v>80</v>
      </c>
      <c r="C28" s="4">
        <v>8</v>
      </c>
      <c r="D28" s="4">
        <v>24</v>
      </c>
      <c r="E28" s="4">
        <v>28</v>
      </c>
      <c r="F28" s="4"/>
      <c r="G28" s="4">
        <v>20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ht="19.5" customHeight="1">
      <c r="A29" s="84" t="s">
        <v>184</v>
      </c>
      <c r="B29" s="4">
        <f t="shared" si="0"/>
        <v>97</v>
      </c>
      <c r="C29" s="4">
        <v>7</v>
      </c>
      <c r="D29" s="4">
        <v>20</v>
      </c>
      <c r="E29" s="4">
        <v>25</v>
      </c>
      <c r="F29" s="4"/>
      <c r="G29" s="4">
        <v>30</v>
      </c>
      <c r="H29" s="4">
        <v>15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19.5" customHeight="1">
      <c r="A30" s="84" t="s">
        <v>185</v>
      </c>
      <c r="B30" s="4">
        <f t="shared" si="0"/>
        <v>30</v>
      </c>
      <c r="C30" s="4"/>
      <c r="D30" s="4">
        <v>10</v>
      </c>
      <c r="E30" s="4">
        <v>20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ht="19.5" customHeight="1">
      <c r="A31" s="84" t="s">
        <v>186</v>
      </c>
      <c r="B31" s="4">
        <f t="shared" si="0"/>
        <v>84</v>
      </c>
      <c r="C31" s="4">
        <v>4</v>
      </c>
      <c r="D31" s="4">
        <v>31</v>
      </c>
      <c r="E31" s="4">
        <v>27</v>
      </c>
      <c r="F31" s="4"/>
      <c r="G31" s="4">
        <v>21</v>
      </c>
      <c r="H31" s="4">
        <v>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ht="19.5" customHeight="1">
      <c r="A32" s="84" t="s">
        <v>187</v>
      </c>
      <c r="B32" s="4">
        <f t="shared" si="0"/>
        <v>25</v>
      </c>
      <c r="C32" s="4"/>
      <c r="D32" s="4">
        <v>7</v>
      </c>
      <c r="E32" s="4"/>
      <c r="F32" s="4"/>
      <c r="G32" s="4">
        <v>17</v>
      </c>
      <c r="H32" s="4">
        <v>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ht="19.5" customHeight="1">
      <c r="A33" s="80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9.5" customHeight="1">
      <c r="A34" s="80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9.5" customHeight="1">
      <c r="A35" s="273" t="s">
        <v>188</v>
      </c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74"/>
      <c r="AZ35" s="274"/>
      <c r="BA35" s="274"/>
      <c r="BB35" s="274"/>
      <c r="BC35" s="274"/>
      <c r="BD35" s="275"/>
    </row>
    <row r="36" spans="1:56" ht="19.5" customHeight="1">
      <c r="A36" s="272" t="s">
        <v>189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270"/>
      <c r="AZ36" s="270"/>
      <c r="BA36" s="270"/>
      <c r="BB36" s="270"/>
      <c r="BC36" s="270"/>
      <c r="BD36" s="271"/>
    </row>
    <row r="37" spans="1:56" ht="19.5" customHeight="1">
      <c r="A37" s="4" t="s">
        <v>155</v>
      </c>
      <c r="B37" s="4" t="s">
        <v>163</v>
      </c>
      <c r="C37" s="4">
        <v>1</v>
      </c>
      <c r="D37" s="4">
        <v>2</v>
      </c>
      <c r="E37" s="4">
        <v>3</v>
      </c>
      <c r="F37" s="4">
        <v>4</v>
      </c>
      <c r="G37" s="4">
        <v>5</v>
      </c>
      <c r="H37" s="4">
        <v>6</v>
      </c>
      <c r="I37" s="4">
        <v>7</v>
      </c>
      <c r="J37" s="4">
        <v>8</v>
      </c>
      <c r="K37" s="4">
        <v>9</v>
      </c>
      <c r="L37" s="4">
        <v>10</v>
      </c>
      <c r="M37" s="4">
        <v>11</v>
      </c>
      <c r="N37" s="4">
        <v>12</v>
      </c>
      <c r="O37" s="4">
        <v>13</v>
      </c>
      <c r="P37" s="4">
        <v>14</v>
      </c>
      <c r="Q37" s="4">
        <v>15</v>
      </c>
      <c r="R37" s="4">
        <v>16</v>
      </c>
      <c r="S37" s="4">
        <v>17</v>
      </c>
      <c r="T37" s="4">
        <v>18</v>
      </c>
      <c r="U37" s="4">
        <v>19</v>
      </c>
      <c r="V37" s="4">
        <v>20</v>
      </c>
      <c r="W37" s="4">
        <v>21</v>
      </c>
      <c r="X37" s="4">
        <v>22</v>
      </c>
      <c r="Y37" s="4">
        <v>23</v>
      </c>
      <c r="Z37" s="4">
        <v>24</v>
      </c>
      <c r="AA37" s="4">
        <v>25</v>
      </c>
      <c r="AB37" s="4">
        <v>26</v>
      </c>
      <c r="AC37" s="4">
        <v>27</v>
      </c>
      <c r="AD37" s="4">
        <v>28</v>
      </c>
      <c r="AE37" s="4">
        <v>29</v>
      </c>
      <c r="AF37" s="4">
        <v>30</v>
      </c>
      <c r="AG37" s="4">
        <v>31</v>
      </c>
      <c r="AH37" s="4">
        <v>32</v>
      </c>
      <c r="AI37" s="4">
        <v>33</v>
      </c>
      <c r="AJ37" s="4">
        <v>34</v>
      </c>
      <c r="AK37" s="4">
        <v>35</v>
      </c>
      <c r="AL37" s="4">
        <v>36</v>
      </c>
      <c r="AM37" s="4">
        <v>37</v>
      </c>
      <c r="AN37" s="4">
        <v>38</v>
      </c>
      <c r="AO37" s="4">
        <v>39</v>
      </c>
      <c r="AP37" s="4">
        <v>40</v>
      </c>
      <c r="AQ37" s="4">
        <v>41</v>
      </c>
      <c r="AR37" s="4">
        <v>42</v>
      </c>
      <c r="AS37" s="4">
        <v>43</v>
      </c>
      <c r="AT37" s="4">
        <v>44</v>
      </c>
      <c r="AU37" s="4">
        <v>45</v>
      </c>
      <c r="AV37" s="4">
        <v>46</v>
      </c>
      <c r="AW37" s="4">
        <v>47</v>
      </c>
      <c r="AX37" s="4">
        <v>48</v>
      </c>
      <c r="AY37" s="4">
        <v>49</v>
      </c>
      <c r="AZ37" s="4">
        <v>50</v>
      </c>
      <c r="BA37" s="4">
        <v>51</v>
      </c>
      <c r="BB37" s="4">
        <v>52</v>
      </c>
      <c r="BC37" s="4">
        <v>53</v>
      </c>
      <c r="BD37" s="4">
        <v>54</v>
      </c>
    </row>
    <row r="38" spans="1:56" ht="19.5" customHeight="1">
      <c r="A38" s="84" t="s">
        <v>190</v>
      </c>
      <c r="B38" s="4">
        <f t="shared" si="0"/>
        <v>261</v>
      </c>
      <c r="C38" s="4"/>
      <c r="D38" s="4"/>
      <c r="E38" s="4">
        <v>70</v>
      </c>
      <c r="F38" s="4"/>
      <c r="G38" s="4">
        <v>94</v>
      </c>
      <c r="H38" s="4">
        <v>97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ht="19.5" customHeight="1">
      <c r="A39" s="84" t="s">
        <v>125</v>
      </c>
      <c r="B39" s="4">
        <f t="shared" si="0"/>
        <v>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ht="19.5" customHeight="1">
      <c r="A40" s="84" t="s">
        <v>126</v>
      </c>
      <c r="B40" s="4">
        <f t="shared" si="0"/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ht="19.5" customHeight="1">
      <c r="A41" s="84" t="s">
        <v>127</v>
      </c>
      <c r="B41" s="4">
        <f t="shared" si="0"/>
        <v>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ht="19.5" customHeight="1">
      <c r="A42" s="84" t="s">
        <v>128</v>
      </c>
      <c r="B42" s="4">
        <f t="shared" si="0"/>
        <v>4</v>
      </c>
      <c r="C42" s="4"/>
      <c r="D42" s="4"/>
      <c r="E42" s="4">
        <v>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ht="19.5" customHeight="1">
      <c r="A43" s="84" t="s">
        <v>129</v>
      </c>
      <c r="B43" s="4">
        <f t="shared" si="0"/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ht="19.5" customHeight="1">
      <c r="A44" s="86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ht="19.5" customHeight="1">
      <c r="A45" s="86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</sheetData>
  <sheetProtection/>
  <mergeCells count="6">
    <mergeCell ref="A35:BD35"/>
    <mergeCell ref="A36:BD36"/>
    <mergeCell ref="A13:BD13"/>
    <mergeCell ref="A14:BD14"/>
    <mergeCell ref="A25:BD25"/>
    <mergeCell ref="A26:BD26"/>
  </mergeCells>
  <conditionalFormatting sqref="C44:C45 N44:S45 AZ38:BD42 W43:AA43 U43 AF43:AH43 AQ42:AT42 AJ43:BD43 N38:R43 W42 S38:X41 Y38:AA42 AB38:AB41 AC39:AC41 V44:BD45 AD38:AE41 AG38:AH40 AF38:AF42 AH41:AH42 AG42 AI38:AJ42 AK38:AL41 AM38:AM42 AN38:AP41 AQ39:AQ41 AV42:AX42 AR38:AX41 D38:M45 D34:Z34 AW32:BD32 D33:T33 Z31 W33:Z33 D32:Z32 AA33:BD34 C29:Y31 AZ28:BD31 AA29:AV32 AW29:AX31 C28:AX28 AZ24:BD24 C24:S24 W24 U24 AN22:BD22 AT20 AE17 AE21:BD21 AF16:AF17 AW16:AY16 D16:AA19 D20:S20 D21:Z21 U20:Y20 AA20:AA21 AB21:AC21 AB16:AD16 AG16 AD21:AD22 AJ17:AJ19 AI16:AJ16 AE22:AG22 AK16:AK19 AB18:AI19 AJ22:AL22 AL16 AL18:AL19 AP16:AQ16 AM16:AO19 AP18:AQ19 AR16:AR19 AS16:AV17 C23:BD23 AS18:AY19 AZ16:BD20 D22:AB22 C19:C22 AA12 AG12:AI12 AM12:AQ12 AK12 C12:U12 AY7 AY5 W11:X12 AZ4:BD12 Y11:AS11 AT4:AT7 AU4:AU12 AV4:AX11 C7:C10 C11:V11 D4:AS10 D19:D21">
    <cfRule type="expression" priority="8" dxfId="203" stopIfTrue="1">
      <formula>C4="신"</formula>
    </cfRule>
  </conditionalFormatting>
  <conditionalFormatting sqref="T44:U45 X42 AG41 AU42 AK42:AL42 AI43 AN42:AP42 AY38:AY42 S42:T43 V42:V43 U42 AC38 AB42:AE43 AQ38 C38:C43 U33:V33 Z29:Z30 AY28:AY31 C28:C34 X24:AY24 T24 V24 AB17:AD17 AH22:AI22 AC22 AH16:AH17 AU20:AY20 AB20:AS20 AI17 Z20 AM22 AE16 AG17 AL17 AP17:AQ17 T20 AW17:AY17 C16:C22 Y12:Z12 V12 AB12:AF12 AJ12 AL12 AR12:AT12 AV12:AY12 AY8:AY11 AY4 AY6 AT8:AT11 D11 C4:D9 D19:D21">
    <cfRule type="cellIs" priority="7" dxfId="204" operator="equal" stopIfTrue="1">
      <formula>0</formula>
    </cfRule>
  </conditionalFormatting>
  <conditionalFormatting sqref="C38">
    <cfRule type="expression" priority="6" dxfId="203" stopIfTrue="1">
      <formula>C38="신"</formula>
    </cfRule>
  </conditionalFormatting>
  <conditionalFormatting sqref="C41">
    <cfRule type="expression" priority="5" dxfId="203" stopIfTrue="1">
      <formula>C41="신"</formula>
    </cfRule>
  </conditionalFormatting>
  <conditionalFormatting sqref="C42">
    <cfRule type="expression" priority="4" dxfId="203" stopIfTrue="1">
      <formula>C42="신"</formula>
    </cfRule>
  </conditionalFormatting>
  <conditionalFormatting sqref="A44:A45 A4:A12 A16:A24 A28:A34">
    <cfRule type="expression" priority="11" dxfId="203" stopIfTrue="1">
      <formula>#REF!="신"</formula>
    </cfRule>
    <cfRule type="expression" priority="12" dxfId="204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D3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G6" sqref="G6"/>
    </sheetView>
  </sheetViews>
  <sheetFormatPr defaultColWidth="9.140625" defaultRowHeight="19.5" customHeight="1"/>
  <cols>
    <col min="1" max="1" width="5.57421875" style="62" customWidth="1"/>
    <col min="2" max="2" width="2.57421875" style="87" customWidth="1"/>
    <col min="3" max="20" width="2.421875" style="87" customWidth="1"/>
    <col min="21" max="21" width="2.421875" style="52" customWidth="1"/>
    <col min="22" max="56" width="2.421875" style="87" customWidth="1"/>
    <col min="57" max="16384" width="9.00390625" style="87" customWidth="1"/>
  </cols>
  <sheetData>
    <row r="1" spans="1:56" ht="19.5" customHeight="1">
      <c r="A1" s="10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9.5" customHeight="1">
      <c r="A2" s="54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9.5" customHeight="1">
      <c r="A3" s="57" t="s">
        <v>10</v>
      </c>
      <c r="B3" s="29" t="s">
        <v>12</v>
      </c>
      <c r="C3" s="29">
        <v>1</v>
      </c>
      <c r="D3" s="29">
        <v>2</v>
      </c>
      <c r="E3" s="29">
        <v>3</v>
      </c>
      <c r="F3" s="29">
        <v>4</v>
      </c>
      <c r="G3" s="29">
        <v>5</v>
      </c>
      <c r="H3" s="29">
        <v>6</v>
      </c>
      <c r="I3" s="29">
        <v>7</v>
      </c>
      <c r="J3" s="29">
        <v>8</v>
      </c>
      <c r="K3" s="29">
        <v>9</v>
      </c>
      <c r="L3" s="29">
        <v>10</v>
      </c>
      <c r="M3" s="29">
        <v>11</v>
      </c>
      <c r="N3" s="29">
        <v>12</v>
      </c>
      <c r="O3" s="29">
        <v>13</v>
      </c>
      <c r="P3" s="29">
        <v>14</v>
      </c>
      <c r="Q3" s="29">
        <v>15</v>
      </c>
      <c r="R3" s="29">
        <v>16</v>
      </c>
      <c r="S3" s="29">
        <v>17</v>
      </c>
      <c r="T3" s="29">
        <v>18</v>
      </c>
      <c r="U3" s="29">
        <v>19</v>
      </c>
      <c r="V3" s="29">
        <v>20</v>
      </c>
      <c r="W3" s="29">
        <v>21</v>
      </c>
      <c r="X3" s="29">
        <v>22</v>
      </c>
      <c r="Y3" s="29">
        <v>23</v>
      </c>
      <c r="Z3" s="29">
        <v>24</v>
      </c>
      <c r="AA3" s="29">
        <v>25</v>
      </c>
      <c r="AB3" s="29">
        <v>26</v>
      </c>
      <c r="AC3" s="29">
        <v>27</v>
      </c>
      <c r="AD3" s="29">
        <v>28</v>
      </c>
      <c r="AE3" s="29">
        <v>29</v>
      </c>
      <c r="AF3" s="29">
        <v>30</v>
      </c>
      <c r="AG3" s="29">
        <v>31</v>
      </c>
      <c r="AH3" s="29">
        <v>32</v>
      </c>
      <c r="AI3" s="29">
        <v>33</v>
      </c>
      <c r="AJ3" s="29">
        <v>34</v>
      </c>
      <c r="AK3" s="29">
        <v>35</v>
      </c>
      <c r="AL3" s="29">
        <v>36</v>
      </c>
      <c r="AM3" s="29">
        <v>37</v>
      </c>
      <c r="AN3" s="29">
        <v>38</v>
      </c>
      <c r="AO3" s="29">
        <v>39</v>
      </c>
      <c r="AP3" s="29">
        <v>40</v>
      </c>
      <c r="AQ3" s="29">
        <v>41</v>
      </c>
      <c r="AR3" s="29">
        <v>42</v>
      </c>
      <c r="AS3" s="29">
        <v>43</v>
      </c>
      <c r="AT3" s="29">
        <v>44</v>
      </c>
      <c r="AU3" s="29">
        <v>45</v>
      </c>
      <c r="AV3" s="29">
        <v>46</v>
      </c>
      <c r="AW3" s="29">
        <v>47</v>
      </c>
      <c r="AX3" s="29">
        <v>48</v>
      </c>
      <c r="AY3" s="29">
        <v>49</v>
      </c>
      <c r="AZ3" s="29">
        <v>50</v>
      </c>
      <c r="BA3" s="29">
        <v>51</v>
      </c>
      <c r="BB3" s="29">
        <v>52</v>
      </c>
      <c r="BC3" s="29">
        <v>53</v>
      </c>
      <c r="BD3" s="29">
        <v>54</v>
      </c>
    </row>
    <row r="4" spans="1:56" ht="19.5" customHeight="1">
      <c r="A4" s="53" t="s">
        <v>130</v>
      </c>
      <c r="B4" s="29">
        <f>SUM(C4:BD4)</f>
        <v>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</row>
    <row r="5" spans="1:56" ht="19.5" customHeight="1">
      <c r="A5" s="53" t="s">
        <v>48</v>
      </c>
      <c r="B5" s="29">
        <f>SUM(C5:BD5)</f>
        <v>5</v>
      </c>
      <c r="C5" s="29"/>
      <c r="D5" s="29">
        <v>1</v>
      </c>
      <c r="E5" s="29"/>
      <c r="F5" s="29"/>
      <c r="G5" s="29">
        <v>4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</row>
    <row r="6" spans="1:56" ht="19.5" customHeight="1">
      <c r="A6" s="53" t="s">
        <v>131</v>
      </c>
      <c r="B6" s="29">
        <f>SUM(C6:BD6)</f>
        <v>0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</row>
    <row r="7" spans="1:56" ht="19.5" customHeight="1">
      <c r="A7" s="53" t="s">
        <v>94</v>
      </c>
      <c r="B7" s="29">
        <f>SUM(C7:BD7)</f>
        <v>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</row>
    <row r="8" spans="1:56" ht="19.5" customHeight="1">
      <c r="A8" s="53" t="s">
        <v>132</v>
      </c>
      <c r="B8" s="29">
        <f>SUM(C8:BD8)</f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</row>
    <row r="9" spans="1:56" ht="19.5" customHeight="1">
      <c r="A9" s="53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</row>
    <row r="10" spans="1:56" ht="19.5" customHeight="1">
      <c r="A10" s="42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</row>
    <row r="11" spans="1:56" ht="19.5" customHeight="1">
      <c r="A11" s="10" t="s">
        <v>18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ht="19.5" customHeight="1">
      <c r="A12" s="54" t="s">
        <v>65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ht="19.5" customHeight="1">
      <c r="A13" s="57" t="s">
        <v>10</v>
      </c>
      <c r="B13" s="29" t="s">
        <v>12</v>
      </c>
      <c r="C13" s="29">
        <v>1</v>
      </c>
      <c r="D13" s="29">
        <v>2</v>
      </c>
      <c r="E13" s="29">
        <v>3</v>
      </c>
      <c r="F13" s="29">
        <v>4</v>
      </c>
      <c r="G13" s="29">
        <v>5</v>
      </c>
      <c r="H13" s="29">
        <v>6</v>
      </c>
      <c r="I13" s="29">
        <v>7</v>
      </c>
      <c r="J13" s="29">
        <v>8</v>
      </c>
      <c r="K13" s="29">
        <v>9</v>
      </c>
      <c r="L13" s="29">
        <v>10</v>
      </c>
      <c r="M13" s="29">
        <v>11</v>
      </c>
      <c r="N13" s="29">
        <v>12</v>
      </c>
      <c r="O13" s="29">
        <v>13</v>
      </c>
      <c r="P13" s="29">
        <v>14</v>
      </c>
      <c r="Q13" s="29">
        <v>15</v>
      </c>
      <c r="R13" s="29">
        <v>16</v>
      </c>
      <c r="S13" s="29">
        <v>17</v>
      </c>
      <c r="T13" s="29">
        <v>18</v>
      </c>
      <c r="U13" s="29">
        <v>19</v>
      </c>
      <c r="V13" s="29">
        <v>20</v>
      </c>
      <c r="W13" s="29">
        <v>21</v>
      </c>
      <c r="X13" s="29">
        <v>22</v>
      </c>
      <c r="Y13" s="29">
        <v>23</v>
      </c>
      <c r="Z13" s="29">
        <v>24</v>
      </c>
      <c r="AA13" s="29">
        <v>25</v>
      </c>
      <c r="AB13" s="29">
        <v>26</v>
      </c>
      <c r="AC13" s="29">
        <v>27</v>
      </c>
      <c r="AD13" s="29">
        <v>28</v>
      </c>
      <c r="AE13" s="29">
        <v>29</v>
      </c>
      <c r="AF13" s="29">
        <v>30</v>
      </c>
      <c r="AG13" s="29">
        <v>31</v>
      </c>
      <c r="AH13" s="29">
        <v>32</v>
      </c>
      <c r="AI13" s="29">
        <v>33</v>
      </c>
      <c r="AJ13" s="29">
        <v>34</v>
      </c>
      <c r="AK13" s="29">
        <v>35</v>
      </c>
      <c r="AL13" s="29">
        <v>36</v>
      </c>
      <c r="AM13" s="29">
        <v>37</v>
      </c>
      <c r="AN13" s="29">
        <v>38</v>
      </c>
      <c r="AO13" s="29">
        <v>39</v>
      </c>
      <c r="AP13" s="29">
        <v>40</v>
      </c>
      <c r="AQ13" s="29">
        <v>41</v>
      </c>
      <c r="AR13" s="29">
        <v>42</v>
      </c>
      <c r="AS13" s="29">
        <v>43</v>
      </c>
      <c r="AT13" s="29">
        <v>44</v>
      </c>
      <c r="AU13" s="29">
        <v>45</v>
      </c>
      <c r="AV13" s="29">
        <v>46</v>
      </c>
      <c r="AW13" s="29">
        <v>47</v>
      </c>
      <c r="AX13" s="29">
        <v>48</v>
      </c>
      <c r="AY13" s="29">
        <v>49</v>
      </c>
      <c r="AZ13" s="29">
        <v>50</v>
      </c>
      <c r="BA13" s="29">
        <v>51</v>
      </c>
      <c r="BB13" s="29">
        <v>52</v>
      </c>
      <c r="BC13" s="29">
        <v>53</v>
      </c>
      <c r="BD13" s="29">
        <v>54</v>
      </c>
    </row>
    <row r="14" spans="1:56" ht="19.5" customHeight="1">
      <c r="A14" s="53" t="s">
        <v>135</v>
      </c>
      <c r="B14" s="29">
        <f>SUM(C14:BD14)</f>
        <v>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</row>
    <row r="15" spans="1:56" ht="19.5" customHeight="1">
      <c r="A15" s="53" t="s">
        <v>136</v>
      </c>
      <c r="B15" s="29">
        <f>SUM(C15:BD15)</f>
        <v>0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</row>
    <row r="16" spans="1:56" ht="19.5" customHeight="1">
      <c r="A16" s="53" t="s">
        <v>137</v>
      </c>
      <c r="B16" s="29">
        <f>SUM(C16:BD16)</f>
        <v>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</row>
    <row r="17" spans="1:56" ht="19.5" customHeight="1">
      <c r="A17" s="53" t="s">
        <v>138</v>
      </c>
      <c r="B17" s="29">
        <f>SUM(C17:BD17)</f>
        <v>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</row>
    <row r="18" spans="1:56" ht="19.5" customHeight="1">
      <c r="A18" s="53" t="s">
        <v>139</v>
      </c>
      <c r="B18" s="29">
        <f>SUM(C18:BD18)</f>
        <v>1</v>
      </c>
      <c r="C18" s="29"/>
      <c r="D18" s="29">
        <v>1</v>
      </c>
      <c r="E18" s="29"/>
      <c r="F18" s="29"/>
      <c r="G18" s="29"/>
      <c r="H18" s="29"/>
      <c r="I18" s="29"/>
      <c r="J18" s="29"/>
      <c r="K18" s="29"/>
      <c r="L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</row>
    <row r="19" spans="1:56" ht="19.5" customHeight="1">
      <c r="A19" s="53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</row>
    <row r="20" spans="1:56" ht="19.5" customHeight="1">
      <c r="A20" s="53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</row>
    <row r="21" spans="1:56" ht="19.5" customHeight="1">
      <c r="A21" s="10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19.5" customHeight="1">
      <c r="A22" s="60" t="s">
        <v>66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9.5" customHeight="1">
      <c r="A23" s="57" t="s">
        <v>10</v>
      </c>
      <c r="B23" s="29" t="s">
        <v>12</v>
      </c>
      <c r="C23" s="29">
        <v>1</v>
      </c>
      <c r="D23" s="29">
        <v>2</v>
      </c>
      <c r="E23" s="29">
        <v>3</v>
      </c>
      <c r="F23" s="29">
        <v>4</v>
      </c>
      <c r="G23" s="29">
        <v>5</v>
      </c>
      <c r="H23" s="29">
        <v>6</v>
      </c>
      <c r="I23" s="29">
        <v>7</v>
      </c>
      <c r="J23" s="29">
        <v>8</v>
      </c>
      <c r="K23" s="29">
        <v>9</v>
      </c>
      <c r="L23" s="29">
        <v>10</v>
      </c>
      <c r="M23" s="29">
        <v>11</v>
      </c>
      <c r="N23" s="29">
        <v>12</v>
      </c>
      <c r="O23" s="29">
        <v>13</v>
      </c>
      <c r="P23" s="29">
        <v>14</v>
      </c>
      <c r="Q23" s="29">
        <v>15</v>
      </c>
      <c r="R23" s="29">
        <v>16</v>
      </c>
      <c r="S23" s="29">
        <v>17</v>
      </c>
      <c r="T23" s="29">
        <v>18</v>
      </c>
      <c r="U23" s="29">
        <v>19</v>
      </c>
      <c r="V23" s="29">
        <v>20</v>
      </c>
      <c r="W23" s="29">
        <v>21</v>
      </c>
      <c r="X23" s="29">
        <v>22</v>
      </c>
      <c r="Y23" s="29">
        <v>23</v>
      </c>
      <c r="Z23" s="29">
        <v>24</v>
      </c>
      <c r="AA23" s="29">
        <v>25</v>
      </c>
      <c r="AB23" s="29">
        <v>26</v>
      </c>
      <c r="AC23" s="29">
        <v>27</v>
      </c>
      <c r="AD23" s="29">
        <v>28</v>
      </c>
      <c r="AE23" s="29">
        <v>29</v>
      </c>
      <c r="AF23" s="29">
        <v>30</v>
      </c>
      <c r="AG23" s="29">
        <v>31</v>
      </c>
      <c r="AH23" s="29">
        <v>32</v>
      </c>
      <c r="AI23" s="29">
        <v>33</v>
      </c>
      <c r="AJ23" s="29">
        <v>34</v>
      </c>
      <c r="AK23" s="29">
        <v>35</v>
      </c>
      <c r="AL23" s="29">
        <v>36</v>
      </c>
      <c r="AM23" s="29">
        <v>37</v>
      </c>
      <c r="AN23" s="29">
        <v>38</v>
      </c>
      <c r="AO23" s="29">
        <v>39</v>
      </c>
      <c r="AP23" s="29">
        <v>40</v>
      </c>
      <c r="AQ23" s="29">
        <v>41</v>
      </c>
      <c r="AR23" s="29">
        <v>42</v>
      </c>
      <c r="AS23" s="29">
        <v>43</v>
      </c>
      <c r="AT23" s="29">
        <v>44</v>
      </c>
      <c r="AU23" s="29">
        <v>45</v>
      </c>
      <c r="AV23" s="29">
        <v>46</v>
      </c>
      <c r="AW23" s="29">
        <v>47</v>
      </c>
      <c r="AX23" s="29">
        <v>48</v>
      </c>
      <c r="AY23" s="29">
        <v>49</v>
      </c>
      <c r="AZ23" s="29">
        <v>50</v>
      </c>
      <c r="BA23" s="29">
        <v>51</v>
      </c>
      <c r="BB23" s="29">
        <v>52</v>
      </c>
      <c r="BC23" s="29">
        <v>53</v>
      </c>
      <c r="BD23" s="29">
        <v>54</v>
      </c>
    </row>
    <row r="24" spans="1:56" ht="19.5" customHeight="1">
      <c r="A24" s="53" t="s">
        <v>140</v>
      </c>
      <c r="B24" s="29">
        <f>SUM(C24:BD24)</f>
        <v>0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</row>
    <row r="25" spans="1:56" ht="19.5" customHeight="1">
      <c r="A25" s="53" t="s">
        <v>141</v>
      </c>
      <c r="B25" s="29">
        <f aca="true" t="shared" si="0" ref="B25:B30">SUM(C25:BD25)</f>
        <v>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</row>
    <row r="26" spans="1:56" ht="19.5" customHeight="1">
      <c r="A26" s="53" t="s">
        <v>96</v>
      </c>
      <c r="B26" s="29">
        <f t="shared" si="0"/>
        <v>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</row>
    <row r="27" spans="1:56" ht="19.5" customHeight="1">
      <c r="A27" s="53" t="s">
        <v>142</v>
      </c>
      <c r="B27" s="29">
        <f t="shared" si="0"/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</row>
    <row r="28" spans="1:56" ht="19.5" customHeight="1">
      <c r="A28" s="53" t="s">
        <v>143</v>
      </c>
      <c r="B28" s="29">
        <f t="shared" si="0"/>
        <v>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</row>
    <row r="29" spans="1:56" ht="19.5" customHeight="1">
      <c r="A29" s="53" t="s">
        <v>54</v>
      </c>
      <c r="B29" s="29">
        <f t="shared" si="0"/>
        <v>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</row>
    <row r="30" spans="1:56" ht="19.5" customHeight="1">
      <c r="A30" s="53" t="s">
        <v>144</v>
      </c>
      <c r="B30" s="29">
        <f t="shared" si="0"/>
        <v>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</row>
    <row r="31" spans="1:56" ht="19.5" customHeight="1">
      <c r="A31" s="5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</row>
    <row r="32" spans="1:56" ht="19.5" customHeight="1">
      <c r="A32" s="5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</row>
  </sheetData>
  <sheetProtection/>
  <conditionalFormatting sqref="AY31:BD32 C31:AT32 AE30:BD30 AE24:AT29 AY24:BD29 AU24:AX27 D24:AD30 C27:C30 AG15:AH17 AO14:AO18 AK20 AZ19:BD20 X20:AB20 W18 AV20 AM20:AO20 AP19:AR20 AG14:AM14 AS20:AT20 AX20:AY20 U14:W17 AZ14:BD17 R14:T18 N18:N20 Q14:Q20 P14:P16 O14:O18 O19:P20 R19:W20 X19:AA19 X14 X16:X17 C19:M20 AU19:AU20 Y14:AB17 AC14:AC19 AD20 AD14:AD17 AE14:AF16 AF17:AF18 AE19:AH20 AI15:AJ20 AK19:AM19 AS17 AN14:AN17 D14:N17 AK15:AK17 AL15:AL18 AM15:AM17 AS14:AT15 AP14:AR17 AU15 AV14:AV17 AT16:AU17 AX16:AY17 AX18:BD18 AW14:AX15 AW16:AW20 C18:L18 C8:C9 AA4:AA10 AZ4:BD8 AK4 C10:T10 AZ10:BD10 V10:Z10 AB4:AB6 AB8:AB10 AC4:AC10 AD4:AD6 AD8:AD10 AM4:AO4 AL4:AL10 AK6:AK10 AM6:AM10 AN5:AO10 AE4:AJ10 AS4:AS8 AR4:AR7 AP4:AQ10 AT10:AU10 AW9:AW10 AT4:AU4 AT6:AT8 AV4:AV10 AR9:AU9 AU5:AU8 AX5 AX7:AX8 AX10 AW4:AX4 AW6:AY6 AX9:BD9 D4:Z9">
    <cfRule type="expression" priority="7" dxfId="203" stopIfTrue="1">
      <formula>C4="신"</formula>
    </cfRule>
  </conditionalFormatting>
  <conditionalFormatting sqref="AU31:AX32 AU28:AX29 C24:C26 AL20 AB19 AN19:AO19 AS19:AT19 AV19 AX19:AY19 U18:V18 AS16 P17:P18 X15 AK18 AY14:AY15 AE17:AE18 X18:AB18 AC20 AD18:AD19 AM18:AN18 AU14 AP18:AV18 AG18:AH18 C14:C18 AY10 AR8 AY7:AY8 AM5 AT5 AD7 AK5 AW5 AY4:AY5 AW7:AW8 U10 AB7 AR10:AS10 C4:C8">
    <cfRule type="cellIs" priority="6" dxfId="204" operator="equal" stopIfTrue="1">
      <formula>0</formula>
    </cfRule>
  </conditionalFormatting>
  <conditionalFormatting sqref="C24">
    <cfRule type="expression" priority="5" dxfId="203" stopIfTrue="1">
      <formula>C24="신"</formula>
    </cfRule>
  </conditionalFormatting>
  <conditionalFormatting sqref="C25">
    <cfRule type="expression" priority="4" dxfId="203" stopIfTrue="1">
      <formula>C25="신"</formula>
    </cfRule>
  </conditionalFormatting>
  <conditionalFormatting sqref="C27">
    <cfRule type="cellIs" priority="3" dxfId="204" operator="equal" stopIfTrue="1">
      <formula>0</formula>
    </cfRule>
  </conditionalFormatting>
  <conditionalFormatting sqref="C29">
    <cfRule type="cellIs" priority="2" dxfId="204" operator="equal" stopIfTrue="1">
      <formula>0</formula>
    </cfRule>
  </conditionalFormatting>
  <conditionalFormatting sqref="C30">
    <cfRule type="cellIs" priority="1" dxfId="204" operator="equal" stopIfTrue="1">
      <formula>0</formula>
    </cfRule>
  </conditionalFormatting>
  <conditionalFormatting sqref="A4:A10 A14:A20 A24:A32">
    <cfRule type="expression" priority="10" dxfId="203" stopIfTrue="1">
      <formula>#REF!="신"</formula>
    </cfRule>
    <cfRule type="expression" priority="11" dxfId="204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snoopy</cp:lastModifiedBy>
  <cp:lastPrinted>2012-11-10T23:52:22Z</cp:lastPrinted>
  <dcterms:created xsi:type="dcterms:W3CDTF">2007-01-02T12:18:59Z</dcterms:created>
  <dcterms:modified xsi:type="dcterms:W3CDTF">2012-11-10T23:52:46Z</dcterms:modified>
  <cp:category/>
  <cp:version/>
  <cp:contentType/>
  <cp:contentStatus/>
</cp:coreProperties>
</file>