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'주보출석표'!$A$1:$FA$31</definedName>
  </definedNames>
  <calcPr fullCalcOnLoad="1"/>
</workbook>
</file>

<file path=xl/sharedStrings.xml><?xml version="1.0" encoding="utf-8"?>
<sst xmlns="http://schemas.openxmlformats.org/spreadsheetml/2006/main" count="1657" uniqueCount="237">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</sst>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38" xfId="43" applyNumberFormat="1" applyFont="1" applyFill="1" applyBorder="1" applyAlignment="1" applyProtection="1">
      <alignment horizontal="center" vertical="center"/>
      <protection/>
    </xf>
    <xf numFmtId="181" fontId="10" fillId="0" borderId="39" xfId="43" applyNumberFormat="1" applyFont="1" applyFill="1" applyBorder="1" applyAlignment="1" applyProtection="1">
      <alignment horizontal="center" vertical="center"/>
      <protection/>
    </xf>
    <xf numFmtId="181" fontId="10" fillId="0" borderId="40" xfId="4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46" xfId="43" applyNumberFormat="1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185" fontId="10" fillId="0" borderId="46" xfId="0" applyNumberFormat="1" applyFont="1" applyFill="1" applyBorder="1" applyAlignment="1" applyProtection="1">
      <alignment horizontal="center" vertical="center" shrinkToFit="1"/>
      <protection/>
    </xf>
    <xf numFmtId="185" fontId="10" fillId="0" borderId="47" xfId="0" applyNumberFormat="1" applyFont="1" applyFill="1" applyBorder="1" applyAlignment="1" applyProtection="1">
      <alignment horizontal="center" vertical="center" shrinkToFit="1"/>
      <protection/>
    </xf>
    <xf numFmtId="0" fontId="27" fillId="0" borderId="48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3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1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51" xfId="0" applyNumberFormat="1" applyFont="1" applyFill="1" applyBorder="1" applyAlignment="1">
      <alignment horizontal="center" vertical="center" shrinkToFit="1"/>
    </xf>
    <xf numFmtId="185" fontId="2" fillId="0" borderId="52" xfId="0" applyNumberFormat="1" applyFont="1" applyFill="1" applyBorder="1" applyAlignment="1">
      <alignment horizontal="center" vertical="center" shrinkToFit="1"/>
    </xf>
    <xf numFmtId="185" fontId="2" fillId="0" borderId="53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65" xfId="0" applyNumberFormat="1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9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0" xfId="0" applyNumberFormat="1" applyFont="1" applyFill="1" applyBorder="1" applyAlignment="1" applyProtection="1">
      <alignment horizontal="center" vertical="center"/>
      <protection/>
    </xf>
    <xf numFmtId="177" fontId="6" fillId="0" borderId="49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0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1" fontId="10" fillId="0" borderId="46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Font="1" applyFill="1" applyBorder="1" applyAlignment="1">
      <alignment vertical="center"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P65536"/>
  <sheetViews>
    <sheetView showZeros="0" tabSelected="1" workbookViewId="0" topLeftCell="A1">
      <selection activeCell="F8" sqref="F8:G8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1" width="2.57421875" style="29" hidden="1" customWidth="1"/>
    <col min="32" max="34" width="2.57421875" style="29" customWidth="1"/>
    <col min="35" max="37" width="2.57421875" style="29" hidden="1" customWidth="1"/>
    <col min="38" max="38" width="7.57421875" style="29" customWidth="1"/>
    <col min="39" max="39" width="3.57421875" style="29" customWidth="1"/>
    <col min="40" max="41" width="2.57421875" style="29" customWidth="1"/>
    <col min="42" max="61" width="2.57421875" style="29" hidden="1" customWidth="1"/>
    <col min="62" max="64" width="2.57421875" style="29" customWidth="1"/>
    <col min="65" max="67" width="2.57421875" style="29" hidden="1" customWidth="1"/>
    <col min="68" max="68" width="7.57421875" style="29" customWidth="1"/>
    <col min="69" max="69" width="3.57421875" style="29" customWidth="1"/>
    <col min="70" max="71" width="2.57421875" style="29" customWidth="1"/>
    <col min="72" max="91" width="2.57421875" style="29" hidden="1" customWidth="1"/>
    <col min="92" max="94" width="2.57421875" style="29" customWidth="1"/>
    <col min="95" max="97" width="2.57421875" style="29" hidden="1" customWidth="1"/>
    <col min="98" max="98" width="7.57421875" style="29" customWidth="1"/>
    <col min="99" max="99" width="3.57421875" style="29" customWidth="1"/>
    <col min="100" max="101" width="2.57421875" style="29" customWidth="1"/>
    <col min="102" max="121" width="2.57421875" style="29" hidden="1" customWidth="1"/>
    <col min="122" max="124" width="2.57421875" style="29" customWidth="1"/>
    <col min="125" max="127" width="2.57421875" style="29" hidden="1" customWidth="1"/>
    <col min="128" max="128" width="7.57421875" style="29" customWidth="1"/>
    <col min="129" max="129" width="3.57421875" style="29" customWidth="1"/>
    <col min="130" max="131" width="2.57421875" style="29" customWidth="1"/>
    <col min="132" max="151" width="2.57421875" style="29" hidden="1" customWidth="1"/>
    <col min="152" max="154" width="2.57421875" style="29" customWidth="1"/>
    <col min="155" max="157" width="2.57421875" style="29" hidden="1" customWidth="1"/>
    <col min="158" max="158" width="5.57421875" style="29" customWidth="1"/>
    <col min="159" max="161" width="2.57421875" style="29" customWidth="1"/>
    <col min="162" max="164" width="2.421875" style="29" customWidth="1"/>
    <col min="165" max="165" width="5.57421875" style="29" customWidth="1"/>
    <col min="166" max="168" width="2.57421875" style="29" customWidth="1"/>
    <col min="169" max="171" width="2.421875" style="29" customWidth="1"/>
    <col min="172" max="16384" width="9.00390625" style="12" customWidth="1"/>
  </cols>
  <sheetData>
    <row r="1" spans="1:157" ht="18" customHeight="1">
      <c r="A1" s="217">
        <v>41070</v>
      </c>
      <c r="B1" s="218"/>
      <c r="C1" s="218"/>
      <c r="D1" s="218"/>
      <c r="E1" s="218"/>
      <c r="F1" s="218"/>
      <c r="G1" s="219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3" t="s">
        <v>24</v>
      </c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5"/>
      <c r="BP1" s="13" t="s">
        <v>25</v>
      </c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5"/>
      <c r="CT1" s="13" t="s">
        <v>2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5"/>
      <c r="DX1" s="14" t="s">
        <v>3</v>
      </c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5"/>
    </row>
    <row r="2" spans="1:157" ht="18" customHeight="1">
      <c r="A2" s="220"/>
      <c r="B2" s="221"/>
      <c r="C2" s="221"/>
      <c r="D2" s="221"/>
      <c r="E2" s="221"/>
      <c r="F2" s="221"/>
      <c r="G2" s="222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  <c r="AL2" s="16" t="s">
        <v>232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7"/>
      <c r="BP2" s="16" t="s">
        <v>59</v>
      </c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7"/>
      <c r="CT2" s="16" t="s">
        <v>60</v>
      </c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7"/>
      <c r="DX2" s="36" t="s">
        <v>61</v>
      </c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7"/>
    </row>
    <row r="3" spans="1:157" ht="18" customHeight="1">
      <c r="A3" s="223" t="s">
        <v>5</v>
      </c>
      <c r="B3" s="224"/>
      <c r="C3" s="224"/>
      <c r="D3" s="224"/>
      <c r="E3" s="224"/>
      <c r="F3" s="224"/>
      <c r="G3" s="225"/>
      <c r="H3" s="40" t="s">
        <v>6</v>
      </c>
      <c r="I3" s="180">
        <f>COUNTIF(I7:I17,"재적")</f>
        <v>6</v>
      </c>
      <c r="J3" s="181"/>
      <c r="K3" s="182"/>
      <c r="L3" s="183" t="s">
        <v>7</v>
      </c>
      <c r="M3" s="183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5"/>
      <c r="AL3" s="3" t="s">
        <v>6</v>
      </c>
      <c r="AM3" s="180">
        <f>COUNTIF(AM7:AM17,"재적")</f>
        <v>4</v>
      </c>
      <c r="AN3" s="181"/>
      <c r="AO3" s="182"/>
      <c r="AP3" s="183" t="s">
        <v>7</v>
      </c>
      <c r="AQ3" s="183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5"/>
      <c r="BP3" s="3" t="s">
        <v>6</v>
      </c>
      <c r="BQ3" s="180">
        <f>COUNTIF(BQ7:BQ17,"재적")</f>
        <v>5</v>
      </c>
      <c r="BR3" s="181"/>
      <c r="BS3" s="182"/>
      <c r="BT3" s="183" t="s">
        <v>7</v>
      </c>
      <c r="BU3" s="183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5"/>
      <c r="CT3" s="40" t="s">
        <v>6</v>
      </c>
      <c r="CU3" s="180">
        <f>COUNTIF(CU7:CU17,"재적")</f>
        <v>11</v>
      </c>
      <c r="CV3" s="181"/>
      <c r="CW3" s="182"/>
      <c r="CX3" s="183" t="s">
        <v>7</v>
      </c>
      <c r="CY3" s="183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5"/>
      <c r="DX3" s="37" t="s">
        <v>6</v>
      </c>
      <c r="DY3" s="180">
        <f>COUNTIF(DY7:DY17,"재적")</f>
        <v>9</v>
      </c>
      <c r="DZ3" s="181"/>
      <c r="EA3" s="182"/>
      <c r="EB3" s="183" t="s">
        <v>7</v>
      </c>
      <c r="EC3" s="183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5"/>
    </row>
    <row r="4" spans="1:171" ht="18" customHeight="1">
      <c r="A4" s="226"/>
      <c r="B4" s="227"/>
      <c r="C4" s="227"/>
      <c r="D4" s="227"/>
      <c r="E4" s="227"/>
      <c r="F4" s="227"/>
      <c r="G4" s="228"/>
      <c r="H4" s="41" t="s">
        <v>8</v>
      </c>
      <c r="I4" s="116"/>
      <c r="J4" s="206">
        <v>2000</v>
      </c>
      <c r="K4" s="207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>COUNTIF(AD7:AD17,"●")</f>
        <v>5</v>
      </c>
      <c r="AE4" s="28">
        <f>COUNTIF(AE7:AE17,"●")</f>
        <v>2</v>
      </c>
      <c r="AF4" s="28">
        <f>COUNTIF(AF7:AF17,"●")</f>
        <v>4</v>
      </c>
      <c r="AG4" s="28">
        <f>COUNTIF(AG7:AG17,"●")</f>
        <v>4</v>
      </c>
      <c r="AH4" s="28">
        <f>COUNTIF(AH7:AH17,"●")</f>
        <v>5</v>
      </c>
      <c r="AI4" s="28">
        <f>COUNTIF(AI7:AI17,"●")</f>
        <v>0</v>
      </c>
      <c r="AJ4" s="28">
        <f>COUNTIF(AJ7:AJ17,"●")</f>
        <v>0</v>
      </c>
      <c r="AK4" s="148">
        <f>COUNTIF(AK7:AK17,"●")</f>
        <v>0</v>
      </c>
      <c r="AL4" s="38" t="s">
        <v>8</v>
      </c>
      <c r="AM4" s="118">
        <f>COUNTIF(AM7:AM17,"신입")</f>
        <v>0</v>
      </c>
      <c r="AN4" s="176">
        <v>752</v>
      </c>
      <c r="AO4" s="177"/>
      <c r="AP4" s="28">
        <f aca="true" t="shared" si="1" ref="AP4:BO4">COUNTIF(AP7:AP17,"●")</f>
        <v>3</v>
      </c>
      <c r="AQ4" s="28">
        <f t="shared" si="1"/>
        <v>4</v>
      </c>
      <c r="AR4" s="28">
        <f t="shared" si="1"/>
        <v>4</v>
      </c>
      <c r="AS4" s="28">
        <f t="shared" si="1"/>
        <v>2</v>
      </c>
      <c r="AT4" s="28">
        <f t="shared" si="1"/>
        <v>3</v>
      </c>
      <c r="AU4" s="28">
        <f t="shared" si="1"/>
        <v>4</v>
      </c>
      <c r="AV4" s="28">
        <f t="shared" si="1"/>
        <v>4</v>
      </c>
      <c r="AW4" s="28">
        <f t="shared" si="1"/>
        <v>4</v>
      </c>
      <c r="AX4" s="28">
        <f t="shared" si="1"/>
        <v>3</v>
      </c>
      <c r="AY4" s="28">
        <f t="shared" si="1"/>
        <v>3</v>
      </c>
      <c r="AZ4" s="28">
        <f t="shared" si="1"/>
        <v>4</v>
      </c>
      <c r="BA4" s="28">
        <f t="shared" si="1"/>
        <v>2</v>
      </c>
      <c r="BB4" s="28">
        <f t="shared" si="1"/>
        <v>4</v>
      </c>
      <c r="BC4" s="28">
        <f t="shared" si="1"/>
        <v>3</v>
      </c>
      <c r="BD4" s="28">
        <f t="shared" si="1"/>
        <v>3</v>
      </c>
      <c r="BE4" s="28">
        <f t="shared" si="1"/>
        <v>2</v>
      </c>
      <c r="BF4" s="28">
        <f t="shared" si="1"/>
        <v>2</v>
      </c>
      <c r="BG4" s="28">
        <f t="shared" si="1"/>
        <v>2</v>
      </c>
      <c r="BH4" s="28">
        <f t="shared" si="1"/>
        <v>2</v>
      </c>
      <c r="BI4" s="28">
        <f t="shared" si="1"/>
        <v>3</v>
      </c>
      <c r="BJ4" s="28">
        <f t="shared" si="1"/>
        <v>4</v>
      </c>
      <c r="BK4" s="28">
        <f t="shared" si="1"/>
        <v>3</v>
      </c>
      <c r="BL4" s="28">
        <f t="shared" si="1"/>
        <v>2</v>
      </c>
      <c r="BM4" s="28">
        <f t="shared" si="1"/>
        <v>0</v>
      </c>
      <c r="BN4" s="28">
        <f t="shared" si="1"/>
        <v>0</v>
      </c>
      <c r="BO4" s="148">
        <f t="shared" si="1"/>
        <v>0</v>
      </c>
      <c r="BP4" s="38" t="s">
        <v>8</v>
      </c>
      <c r="BQ4" s="118"/>
      <c r="BR4" s="176">
        <v>1600</v>
      </c>
      <c r="BS4" s="177"/>
      <c r="BT4" s="28">
        <f aca="true" t="shared" si="2" ref="BT4:CS4">COUNTIF(BT7:BT17,"●")</f>
        <v>5</v>
      </c>
      <c r="BU4" s="28">
        <f t="shared" si="2"/>
        <v>5</v>
      </c>
      <c r="BV4" s="28">
        <f t="shared" si="2"/>
        <v>3</v>
      </c>
      <c r="BW4" s="28">
        <f t="shared" si="2"/>
        <v>2</v>
      </c>
      <c r="BX4" s="28">
        <f t="shared" si="2"/>
        <v>5</v>
      </c>
      <c r="BY4" s="28">
        <f t="shared" si="2"/>
        <v>5</v>
      </c>
      <c r="BZ4" s="28">
        <f t="shared" si="2"/>
        <v>5</v>
      </c>
      <c r="CA4" s="28">
        <f t="shared" si="2"/>
        <v>3</v>
      </c>
      <c r="CB4" s="28">
        <f t="shared" si="2"/>
        <v>5</v>
      </c>
      <c r="CC4" s="28">
        <f t="shared" si="2"/>
        <v>3</v>
      </c>
      <c r="CD4" s="28">
        <f t="shared" si="2"/>
        <v>5</v>
      </c>
      <c r="CE4" s="28">
        <f t="shared" si="2"/>
        <v>3</v>
      </c>
      <c r="CF4" s="28">
        <f t="shared" si="2"/>
        <v>3</v>
      </c>
      <c r="CG4" s="28">
        <f t="shared" si="2"/>
        <v>5</v>
      </c>
      <c r="CH4" s="28">
        <f t="shared" si="2"/>
        <v>4</v>
      </c>
      <c r="CI4" s="28">
        <f t="shared" si="2"/>
        <v>3</v>
      </c>
      <c r="CJ4" s="28">
        <f t="shared" si="2"/>
        <v>3</v>
      </c>
      <c r="CK4" s="28">
        <f t="shared" si="2"/>
        <v>3</v>
      </c>
      <c r="CL4" s="28">
        <f t="shared" si="2"/>
        <v>2</v>
      </c>
      <c r="CM4" s="28">
        <f t="shared" si="2"/>
        <v>3</v>
      </c>
      <c r="CN4" s="28">
        <f t="shared" si="2"/>
        <v>2</v>
      </c>
      <c r="CO4" s="28">
        <f t="shared" si="2"/>
        <v>3</v>
      </c>
      <c r="CP4" s="28">
        <f t="shared" si="2"/>
        <v>2</v>
      </c>
      <c r="CQ4" s="28">
        <f t="shared" si="2"/>
        <v>0</v>
      </c>
      <c r="CR4" s="28">
        <f t="shared" si="2"/>
        <v>0</v>
      </c>
      <c r="CS4" s="148">
        <f t="shared" si="2"/>
        <v>0</v>
      </c>
      <c r="CT4" s="38" t="s">
        <v>8</v>
      </c>
      <c r="CU4" s="118"/>
      <c r="CV4" s="176">
        <v>2424</v>
      </c>
      <c r="CW4" s="177"/>
      <c r="CX4" s="28">
        <f aca="true" t="shared" si="3" ref="CX4:DW4">COUNTIF(CX7:CX17,"●")</f>
        <v>5</v>
      </c>
      <c r="CY4" s="28">
        <f t="shared" si="3"/>
        <v>6</v>
      </c>
      <c r="CZ4" s="28">
        <f t="shared" si="3"/>
        <v>5</v>
      </c>
      <c r="DA4" s="28">
        <f t="shared" si="3"/>
        <v>2</v>
      </c>
      <c r="DB4" s="28">
        <f t="shared" si="3"/>
        <v>5</v>
      </c>
      <c r="DC4" s="28">
        <f t="shared" si="3"/>
        <v>6</v>
      </c>
      <c r="DD4" s="28">
        <f t="shared" si="3"/>
        <v>5</v>
      </c>
      <c r="DE4" s="28">
        <f t="shared" si="3"/>
        <v>5</v>
      </c>
      <c r="DF4" s="28">
        <f t="shared" si="3"/>
        <v>6</v>
      </c>
      <c r="DG4" s="28">
        <f t="shared" si="3"/>
        <v>5</v>
      </c>
      <c r="DH4" s="28">
        <f t="shared" si="3"/>
        <v>5</v>
      </c>
      <c r="DI4" s="28">
        <f t="shared" si="3"/>
        <v>6</v>
      </c>
      <c r="DJ4" s="28">
        <f t="shared" si="3"/>
        <v>7</v>
      </c>
      <c r="DK4" s="28">
        <f t="shared" si="3"/>
        <v>6</v>
      </c>
      <c r="DL4" s="28">
        <f t="shared" si="3"/>
        <v>7</v>
      </c>
      <c r="DM4" s="28">
        <f t="shared" si="3"/>
        <v>7</v>
      </c>
      <c r="DN4" s="28">
        <f t="shared" si="3"/>
        <v>6</v>
      </c>
      <c r="DO4" s="28">
        <f t="shared" si="3"/>
        <v>6</v>
      </c>
      <c r="DP4" s="28">
        <f t="shared" si="3"/>
        <v>6</v>
      </c>
      <c r="DQ4" s="28">
        <f t="shared" si="3"/>
        <v>7</v>
      </c>
      <c r="DR4" s="28">
        <f t="shared" si="3"/>
        <v>6</v>
      </c>
      <c r="DS4" s="28">
        <f t="shared" si="3"/>
        <v>5</v>
      </c>
      <c r="DT4" s="28">
        <f t="shared" si="3"/>
        <v>6</v>
      </c>
      <c r="DU4" s="28">
        <f t="shared" si="3"/>
        <v>0</v>
      </c>
      <c r="DV4" s="28">
        <f t="shared" si="3"/>
        <v>0</v>
      </c>
      <c r="DW4" s="148">
        <f t="shared" si="3"/>
        <v>0</v>
      </c>
      <c r="DX4" s="38" t="s">
        <v>8</v>
      </c>
      <c r="DY4" s="118"/>
      <c r="DZ4" s="176">
        <v>2420</v>
      </c>
      <c r="EA4" s="177"/>
      <c r="EB4" s="28">
        <f aca="true" t="shared" si="4" ref="EB4:FA4">COUNTIF(EB7:EB17,"●")</f>
        <v>4</v>
      </c>
      <c r="EC4" s="28">
        <f t="shared" si="4"/>
        <v>2</v>
      </c>
      <c r="ED4" s="28">
        <f t="shared" si="4"/>
        <v>4</v>
      </c>
      <c r="EE4" s="28">
        <f t="shared" si="4"/>
        <v>0</v>
      </c>
      <c r="EF4" s="28">
        <f t="shared" si="4"/>
        <v>1</v>
      </c>
      <c r="EG4" s="28">
        <f t="shared" si="4"/>
        <v>5</v>
      </c>
      <c r="EH4" s="28">
        <f t="shared" si="4"/>
        <v>3</v>
      </c>
      <c r="EI4" s="28">
        <f t="shared" si="4"/>
        <v>6</v>
      </c>
      <c r="EJ4" s="28">
        <f t="shared" si="4"/>
        <v>3</v>
      </c>
      <c r="EK4" s="28">
        <f t="shared" si="4"/>
        <v>6</v>
      </c>
      <c r="EL4" s="28">
        <f t="shared" si="4"/>
        <v>4</v>
      </c>
      <c r="EM4" s="28">
        <f t="shared" si="4"/>
        <v>4</v>
      </c>
      <c r="EN4" s="28">
        <f t="shared" si="4"/>
        <v>6</v>
      </c>
      <c r="EO4" s="28">
        <f t="shared" si="4"/>
        <v>4</v>
      </c>
      <c r="EP4" s="28">
        <f t="shared" si="4"/>
        <v>2</v>
      </c>
      <c r="EQ4" s="28">
        <f t="shared" si="4"/>
        <v>3</v>
      </c>
      <c r="ER4" s="28">
        <f t="shared" si="4"/>
        <v>2</v>
      </c>
      <c r="ES4" s="28">
        <f t="shared" si="4"/>
        <v>2</v>
      </c>
      <c r="ET4" s="28">
        <f t="shared" si="4"/>
        <v>3</v>
      </c>
      <c r="EU4" s="28">
        <f t="shared" si="4"/>
        <v>2</v>
      </c>
      <c r="EV4" s="28">
        <f t="shared" si="4"/>
        <v>2</v>
      </c>
      <c r="EW4" s="28">
        <f t="shared" si="4"/>
        <v>3</v>
      </c>
      <c r="EX4" s="28">
        <f t="shared" si="4"/>
        <v>4</v>
      </c>
      <c r="EY4" s="28">
        <f t="shared" si="4"/>
        <v>0</v>
      </c>
      <c r="EZ4" s="28">
        <f t="shared" si="4"/>
        <v>0</v>
      </c>
      <c r="FA4" s="148">
        <f t="shared" si="4"/>
        <v>0</v>
      </c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57" ht="18" customHeight="1">
      <c r="A5" s="156" t="s">
        <v>26</v>
      </c>
      <c r="B5" s="157"/>
      <c r="C5" s="157"/>
      <c r="D5" s="157"/>
      <c r="E5" s="157"/>
      <c r="F5" s="157"/>
      <c r="G5" s="158"/>
      <c r="H5" s="42" t="s">
        <v>9</v>
      </c>
      <c r="I5" s="117"/>
      <c r="J5" s="208"/>
      <c r="K5" s="209"/>
      <c r="L5" s="203">
        <f>AH4*10+I4*10+I5*20+(J7+J8+J9+J10+J11+J12+J13+J14+J15+J17)</f>
        <v>61</v>
      </c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5"/>
      <c r="AL5" s="6" t="s">
        <v>9</v>
      </c>
      <c r="AM5" s="117">
        <f>COUNTIF(AM7:AM17,"등반")</f>
        <v>0</v>
      </c>
      <c r="AN5" s="178"/>
      <c r="AO5" s="179"/>
      <c r="AP5" s="203">
        <f>BL4*10+AM4*10+AM5*20+(AN7+AN8+AN9+AN10+AN11+AN12+AN13+AN14+AN15+AN17)</f>
        <v>29</v>
      </c>
      <c r="AQ5" s="203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5"/>
      <c r="BP5" s="6" t="s">
        <v>9</v>
      </c>
      <c r="BQ5" s="117">
        <f>COUNTIF(BQ7:BQ17,"등반")</f>
        <v>0</v>
      </c>
      <c r="BR5" s="178"/>
      <c r="BS5" s="179"/>
      <c r="BT5" s="203">
        <f>CP4*10+BQ4*10+BQ5*20+(BR7+BR8+BR9+BR10+BR11+BR12+BR13+BR14+BR15+BR17)</f>
        <v>33</v>
      </c>
      <c r="BU5" s="203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5"/>
      <c r="CT5" s="42" t="s">
        <v>9</v>
      </c>
      <c r="CU5" s="117"/>
      <c r="CV5" s="178"/>
      <c r="CW5" s="179"/>
      <c r="CX5" s="203">
        <f>DT4*10+CU4*10+CU5*20+(CV7+CV8+CV9+CV10+CV11+CV12+CV13+CV14+CV15+CV17)</f>
        <v>110</v>
      </c>
      <c r="CY5" s="203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5"/>
      <c r="DX5" s="39" t="s">
        <v>9</v>
      </c>
      <c r="DY5" s="117"/>
      <c r="DZ5" s="178"/>
      <c r="EA5" s="179"/>
      <c r="EB5" s="203">
        <f>EX4*10+DY4*10+DY5*20+(DZ7+DZ8+DZ9+DZ10+DZ11+DZ12+DZ13+DZ14+DZ15+DZ17)</f>
        <v>84</v>
      </c>
      <c r="EC5" s="203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5"/>
    </row>
    <row r="6" spans="1:157" ht="18" customHeight="1">
      <c r="A6" s="159"/>
      <c r="B6" s="160"/>
      <c r="C6" s="160"/>
      <c r="D6" s="160"/>
      <c r="E6" s="160"/>
      <c r="F6" s="160"/>
      <c r="G6" s="161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7">
        <v>3</v>
      </c>
      <c r="O6" s="127">
        <v>4</v>
      </c>
      <c r="P6" s="127">
        <v>5</v>
      </c>
      <c r="Q6" s="127">
        <v>6</v>
      </c>
      <c r="R6" s="127">
        <v>7</v>
      </c>
      <c r="S6" s="127">
        <v>8</v>
      </c>
      <c r="T6" s="127">
        <v>9</v>
      </c>
      <c r="U6" s="127">
        <v>10</v>
      </c>
      <c r="V6" s="127">
        <v>11</v>
      </c>
      <c r="W6" s="127">
        <v>12</v>
      </c>
      <c r="X6" s="127">
        <v>13</v>
      </c>
      <c r="Y6" s="127">
        <v>14</v>
      </c>
      <c r="Z6" s="127">
        <v>15</v>
      </c>
      <c r="AA6" s="127">
        <v>16</v>
      </c>
      <c r="AB6" s="127">
        <v>17</v>
      </c>
      <c r="AC6" s="24">
        <v>18</v>
      </c>
      <c r="AD6" s="24">
        <v>19</v>
      </c>
      <c r="AE6" s="24">
        <v>20</v>
      </c>
      <c r="AF6" s="127">
        <v>21</v>
      </c>
      <c r="AG6" s="127">
        <v>22</v>
      </c>
      <c r="AH6" s="24">
        <v>23</v>
      </c>
      <c r="AI6" s="127">
        <v>24</v>
      </c>
      <c r="AJ6" s="127">
        <v>25</v>
      </c>
      <c r="AK6" s="147">
        <v>26</v>
      </c>
      <c r="AL6" s="38" t="s">
        <v>10</v>
      </c>
      <c r="AM6" s="4" t="s">
        <v>11</v>
      </c>
      <c r="AN6" s="4" t="s">
        <v>56</v>
      </c>
      <c r="AO6" s="4" t="s">
        <v>12</v>
      </c>
      <c r="AP6" s="24">
        <v>1</v>
      </c>
      <c r="AQ6" s="24">
        <v>2</v>
      </c>
      <c r="AR6" s="127">
        <v>3</v>
      </c>
      <c r="AS6" s="127">
        <v>4</v>
      </c>
      <c r="AT6" s="127">
        <v>5</v>
      </c>
      <c r="AU6" s="127">
        <v>6</v>
      </c>
      <c r="AV6" s="127">
        <v>7</v>
      </c>
      <c r="AW6" s="127">
        <v>8</v>
      </c>
      <c r="AX6" s="127">
        <v>9</v>
      </c>
      <c r="AY6" s="127">
        <v>10</v>
      </c>
      <c r="AZ6" s="127">
        <v>11</v>
      </c>
      <c r="BA6" s="127">
        <v>12</v>
      </c>
      <c r="BB6" s="127">
        <v>13</v>
      </c>
      <c r="BC6" s="127">
        <v>14</v>
      </c>
      <c r="BD6" s="127">
        <v>15</v>
      </c>
      <c r="BE6" s="127">
        <v>16</v>
      </c>
      <c r="BF6" s="127">
        <v>17</v>
      </c>
      <c r="BG6" s="127">
        <v>18</v>
      </c>
      <c r="BH6" s="127">
        <v>19</v>
      </c>
      <c r="BI6" s="127">
        <v>20</v>
      </c>
      <c r="BJ6" s="127">
        <v>21</v>
      </c>
      <c r="BK6" s="127">
        <v>22</v>
      </c>
      <c r="BL6" s="127">
        <v>23</v>
      </c>
      <c r="BM6" s="127">
        <v>24</v>
      </c>
      <c r="BN6" s="127">
        <v>25</v>
      </c>
      <c r="BO6" s="147">
        <v>26</v>
      </c>
      <c r="BP6" s="38" t="s">
        <v>10</v>
      </c>
      <c r="BQ6" s="4" t="s">
        <v>11</v>
      </c>
      <c r="BR6" s="4" t="s">
        <v>56</v>
      </c>
      <c r="BS6" s="4" t="s">
        <v>12</v>
      </c>
      <c r="BT6" s="24">
        <v>1</v>
      </c>
      <c r="BU6" s="24">
        <v>2</v>
      </c>
      <c r="BV6" s="127">
        <v>3</v>
      </c>
      <c r="BW6" s="127">
        <v>4</v>
      </c>
      <c r="BX6" s="127">
        <v>5</v>
      </c>
      <c r="BY6" s="127">
        <v>6</v>
      </c>
      <c r="BZ6" s="127">
        <v>7</v>
      </c>
      <c r="CA6" s="127">
        <v>8</v>
      </c>
      <c r="CB6" s="127">
        <v>9</v>
      </c>
      <c r="CC6" s="127">
        <v>10</v>
      </c>
      <c r="CD6" s="127">
        <v>11</v>
      </c>
      <c r="CE6" s="127">
        <v>12</v>
      </c>
      <c r="CF6" s="127">
        <v>13</v>
      </c>
      <c r="CG6" s="127">
        <v>14</v>
      </c>
      <c r="CH6" s="127">
        <v>15</v>
      </c>
      <c r="CI6" s="127">
        <v>16</v>
      </c>
      <c r="CJ6" s="127">
        <v>17</v>
      </c>
      <c r="CK6" s="127">
        <v>18</v>
      </c>
      <c r="CL6" s="127">
        <v>19</v>
      </c>
      <c r="CM6" s="127">
        <v>20</v>
      </c>
      <c r="CN6" s="127">
        <v>21</v>
      </c>
      <c r="CO6" s="127">
        <v>22</v>
      </c>
      <c r="CP6" s="127">
        <v>23</v>
      </c>
      <c r="CQ6" s="127">
        <v>24</v>
      </c>
      <c r="CR6" s="127">
        <v>25</v>
      </c>
      <c r="CS6" s="127">
        <v>26</v>
      </c>
      <c r="CT6" s="41" t="s">
        <v>10</v>
      </c>
      <c r="CU6" s="4" t="s">
        <v>11</v>
      </c>
      <c r="CV6" s="4" t="s">
        <v>57</v>
      </c>
      <c r="CW6" s="4" t="s">
        <v>12</v>
      </c>
      <c r="CX6" s="24">
        <v>1</v>
      </c>
      <c r="CY6" s="24">
        <v>2</v>
      </c>
      <c r="CZ6" s="127">
        <v>3</v>
      </c>
      <c r="DA6" s="127">
        <v>4</v>
      </c>
      <c r="DB6" s="127">
        <v>5</v>
      </c>
      <c r="DC6" s="127">
        <v>6</v>
      </c>
      <c r="DD6" s="127">
        <v>7</v>
      </c>
      <c r="DE6" s="127">
        <v>8</v>
      </c>
      <c r="DF6" s="127">
        <v>9</v>
      </c>
      <c r="DG6" s="127">
        <v>10</v>
      </c>
      <c r="DH6" s="127">
        <v>11</v>
      </c>
      <c r="DI6" s="127">
        <v>12</v>
      </c>
      <c r="DJ6" s="127">
        <v>13</v>
      </c>
      <c r="DK6" s="127">
        <v>14</v>
      </c>
      <c r="DL6" s="127">
        <v>15</v>
      </c>
      <c r="DM6" s="127">
        <v>16</v>
      </c>
      <c r="DN6" s="127">
        <v>17</v>
      </c>
      <c r="DO6" s="127">
        <v>18</v>
      </c>
      <c r="DP6" s="127">
        <v>19</v>
      </c>
      <c r="DQ6" s="127">
        <v>20</v>
      </c>
      <c r="DR6" s="127">
        <v>21</v>
      </c>
      <c r="DS6" s="127">
        <v>22</v>
      </c>
      <c r="DT6" s="127">
        <v>23</v>
      </c>
      <c r="DU6" s="127">
        <v>24</v>
      </c>
      <c r="DV6" s="127">
        <v>25</v>
      </c>
      <c r="DW6" s="147">
        <v>26</v>
      </c>
      <c r="DX6" s="38" t="s">
        <v>10</v>
      </c>
      <c r="DY6" s="93" t="s">
        <v>11</v>
      </c>
      <c r="DZ6" s="93" t="s">
        <v>56</v>
      </c>
      <c r="EA6" s="93" t="s">
        <v>12</v>
      </c>
      <c r="EB6" s="24">
        <v>1</v>
      </c>
      <c r="EC6" s="24">
        <v>2</v>
      </c>
      <c r="ED6" s="127">
        <v>3</v>
      </c>
      <c r="EE6" s="127">
        <v>4</v>
      </c>
      <c r="EF6" s="127">
        <v>5</v>
      </c>
      <c r="EG6" s="127">
        <v>6</v>
      </c>
      <c r="EH6" s="127">
        <v>7</v>
      </c>
      <c r="EI6" s="127">
        <v>8</v>
      </c>
      <c r="EJ6" s="127">
        <v>9</v>
      </c>
      <c r="EK6" s="127">
        <v>10</v>
      </c>
      <c r="EL6" s="127">
        <v>11</v>
      </c>
      <c r="EM6" s="127">
        <v>12</v>
      </c>
      <c r="EN6" s="127">
        <v>13</v>
      </c>
      <c r="EO6" s="127">
        <v>14</v>
      </c>
      <c r="EP6" s="127">
        <v>15</v>
      </c>
      <c r="EQ6" s="127">
        <v>16</v>
      </c>
      <c r="ER6" s="127">
        <v>17</v>
      </c>
      <c r="ES6" s="127">
        <v>18</v>
      </c>
      <c r="ET6" s="127">
        <v>19</v>
      </c>
      <c r="EU6" s="127">
        <v>20</v>
      </c>
      <c r="EV6" s="127">
        <v>21</v>
      </c>
      <c r="EW6" s="127">
        <v>22</v>
      </c>
      <c r="EX6" s="127">
        <v>23</v>
      </c>
      <c r="EY6" s="127">
        <v>24</v>
      </c>
      <c r="EZ6" s="127">
        <v>25</v>
      </c>
      <c r="FA6" s="147">
        <v>26</v>
      </c>
    </row>
    <row r="7" spans="1:157" ht="18" customHeight="1">
      <c r="A7" s="94" t="s">
        <v>11</v>
      </c>
      <c r="B7" s="233" t="s">
        <v>27</v>
      </c>
      <c r="C7" s="234"/>
      <c r="D7" s="215" t="s">
        <v>6</v>
      </c>
      <c r="E7" s="215"/>
      <c r="F7" s="215" t="s">
        <v>20</v>
      </c>
      <c r="G7" s="216"/>
      <c r="H7" s="95" t="s">
        <v>67</v>
      </c>
      <c r="I7" s="30" t="s">
        <v>22</v>
      </c>
      <c r="J7" s="96">
        <v>1</v>
      </c>
      <c r="K7" s="24">
        <f aca="true" t="shared" si="5" ref="K7:K12">COUNTIF(L7:AK7,"●")</f>
        <v>23</v>
      </c>
      <c r="L7" s="74" t="s">
        <v>148</v>
      </c>
      <c r="M7" s="74" t="s">
        <v>148</v>
      </c>
      <c r="N7" s="125" t="s">
        <v>100</v>
      </c>
      <c r="O7" s="125" t="s">
        <v>100</v>
      </c>
      <c r="P7" s="125" t="s">
        <v>100</v>
      </c>
      <c r="Q7" s="125" t="s">
        <v>100</v>
      </c>
      <c r="R7" s="125" t="s">
        <v>100</v>
      </c>
      <c r="S7" s="125" t="s">
        <v>100</v>
      </c>
      <c r="T7" s="125" t="s">
        <v>100</v>
      </c>
      <c r="U7" s="125" t="s">
        <v>100</v>
      </c>
      <c r="V7" s="125" t="s">
        <v>100</v>
      </c>
      <c r="W7" s="125" t="s">
        <v>100</v>
      </c>
      <c r="X7" s="125" t="s">
        <v>100</v>
      </c>
      <c r="Y7" s="125" t="s">
        <v>100</v>
      </c>
      <c r="Z7" s="125" t="s">
        <v>100</v>
      </c>
      <c r="AA7" s="125" t="s">
        <v>100</v>
      </c>
      <c r="AB7" s="125" t="s">
        <v>100</v>
      </c>
      <c r="AC7" s="74" t="s">
        <v>100</v>
      </c>
      <c r="AD7" s="74" t="s">
        <v>100</v>
      </c>
      <c r="AE7" s="74" t="s">
        <v>100</v>
      </c>
      <c r="AF7" s="125" t="s">
        <v>100</v>
      </c>
      <c r="AG7" s="125" t="s">
        <v>100</v>
      </c>
      <c r="AH7" s="125" t="s">
        <v>100</v>
      </c>
      <c r="AI7" s="125"/>
      <c r="AJ7" s="125"/>
      <c r="AK7" s="19"/>
      <c r="AL7" s="97" t="s">
        <v>71</v>
      </c>
      <c r="AM7" s="30" t="s">
        <v>233</v>
      </c>
      <c r="AN7" s="98">
        <v>6</v>
      </c>
      <c r="AO7" s="24">
        <f>COUNTIF(AP7:BO7,"●")</f>
        <v>19</v>
      </c>
      <c r="AP7" s="74" t="s">
        <v>148</v>
      </c>
      <c r="AQ7" s="74" t="s">
        <v>148</v>
      </c>
      <c r="AR7" s="125" t="s">
        <v>100</v>
      </c>
      <c r="AS7" s="125" t="s">
        <v>100</v>
      </c>
      <c r="AT7" s="125" t="s">
        <v>100</v>
      </c>
      <c r="AU7" s="125" t="s">
        <v>100</v>
      </c>
      <c r="AV7" s="125" t="s">
        <v>100</v>
      </c>
      <c r="AW7" s="125" t="s">
        <v>100</v>
      </c>
      <c r="AX7" s="125" t="s">
        <v>100</v>
      </c>
      <c r="AY7" s="125" t="s">
        <v>100</v>
      </c>
      <c r="AZ7" s="125" t="s">
        <v>100</v>
      </c>
      <c r="BA7" s="125" t="s">
        <v>100</v>
      </c>
      <c r="BB7" s="125" t="s">
        <v>100</v>
      </c>
      <c r="BC7" s="125" t="s">
        <v>100</v>
      </c>
      <c r="BD7" s="125"/>
      <c r="BE7" s="125"/>
      <c r="BF7" s="125"/>
      <c r="BG7" s="125"/>
      <c r="BH7" s="125" t="s">
        <v>100</v>
      </c>
      <c r="BI7" s="125" t="s">
        <v>100</v>
      </c>
      <c r="BJ7" s="125" t="s">
        <v>100</v>
      </c>
      <c r="BK7" s="125" t="s">
        <v>100</v>
      </c>
      <c r="BL7" s="125" t="s">
        <v>100</v>
      </c>
      <c r="BM7" s="125"/>
      <c r="BN7" s="125"/>
      <c r="BO7" s="19"/>
      <c r="BP7" s="97" t="s">
        <v>74</v>
      </c>
      <c r="BQ7" s="30" t="s">
        <v>22</v>
      </c>
      <c r="BR7" s="98">
        <v>6</v>
      </c>
      <c r="BS7" s="24">
        <f>COUNTIF(BT7:CS7,"●")</f>
        <v>23</v>
      </c>
      <c r="BT7" s="74" t="s">
        <v>148</v>
      </c>
      <c r="BU7" s="74" t="s">
        <v>148</v>
      </c>
      <c r="BV7" s="125" t="s">
        <v>100</v>
      </c>
      <c r="BW7" s="125" t="s">
        <v>100</v>
      </c>
      <c r="BX7" s="125" t="s">
        <v>100</v>
      </c>
      <c r="BY7" s="125" t="s">
        <v>100</v>
      </c>
      <c r="BZ7" s="125" t="s">
        <v>100</v>
      </c>
      <c r="CA7" s="125" t="s">
        <v>100</v>
      </c>
      <c r="CB7" s="125" t="s">
        <v>100</v>
      </c>
      <c r="CC7" s="125" t="s">
        <v>100</v>
      </c>
      <c r="CD7" s="125" t="s">
        <v>100</v>
      </c>
      <c r="CE7" s="125" t="s">
        <v>100</v>
      </c>
      <c r="CF7" s="125" t="s">
        <v>100</v>
      </c>
      <c r="CG7" s="125" t="s">
        <v>100</v>
      </c>
      <c r="CH7" s="125" t="s">
        <v>100</v>
      </c>
      <c r="CI7" s="125" t="s">
        <v>100</v>
      </c>
      <c r="CJ7" s="125" t="s">
        <v>100</v>
      </c>
      <c r="CK7" s="125" t="s">
        <v>100</v>
      </c>
      <c r="CL7" s="125" t="s">
        <v>100</v>
      </c>
      <c r="CM7" s="125" t="s">
        <v>100</v>
      </c>
      <c r="CN7" s="125" t="s">
        <v>100</v>
      </c>
      <c r="CO7" s="125" t="s">
        <v>100</v>
      </c>
      <c r="CP7" s="125" t="s">
        <v>100</v>
      </c>
      <c r="CQ7" s="125"/>
      <c r="CR7" s="125"/>
      <c r="CS7" s="19"/>
      <c r="CT7" s="97" t="s">
        <v>79</v>
      </c>
      <c r="CU7" s="30" t="s">
        <v>22</v>
      </c>
      <c r="CV7" s="98"/>
      <c r="CW7" s="24">
        <f>COUNTIF(CX7:DW7,"●")</f>
        <v>19</v>
      </c>
      <c r="CX7" s="74" t="s">
        <v>148</v>
      </c>
      <c r="CY7" s="74" t="s">
        <v>148</v>
      </c>
      <c r="CZ7" s="125" t="s">
        <v>100</v>
      </c>
      <c r="DA7" s="125"/>
      <c r="DB7" s="125" t="s">
        <v>100</v>
      </c>
      <c r="DC7" s="125" t="s">
        <v>100</v>
      </c>
      <c r="DD7" s="125" t="s">
        <v>100</v>
      </c>
      <c r="DE7" s="125" t="s">
        <v>100</v>
      </c>
      <c r="DF7" s="125" t="s">
        <v>100</v>
      </c>
      <c r="DG7" s="125"/>
      <c r="DH7" s="125"/>
      <c r="DI7" s="125" t="s">
        <v>100</v>
      </c>
      <c r="DJ7" s="125" t="s">
        <v>100</v>
      </c>
      <c r="DK7" s="125" t="s">
        <v>100</v>
      </c>
      <c r="DL7" s="125" t="s">
        <v>100</v>
      </c>
      <c r="DM7" s="125" t="s">
        <v>100</v>
      </c>
      <c r="DN7" s="125" t="s">
        <v>100</v>
      </c>
      <c r="DO7" s="125" t="s">
        <v>100</v>
      </c>
      <c r="DP7" s="125" t="s">
        <v>100</v>
      </c>
      <c r="DQ7" s="125" t="s">
        <v>100</v>
      </c>
      <c r="DR7" s="125" t="s">
        <v>100</v>
      </c>
      <c r="DS7" s="125"/>
      <c r="DT7" s="125" t="s">
        <v>100</v>
      </c>
      <c r="DU7" s="125"/>
      <c r="DV7" s="125"/>
      <c r="DW7" s="19"/>
      <c r="DX7" s="97" t="s">
        <v>86</v>
      </c>
      <c r="DY7" s="30" t="s">
        <v>22</v>
      </c>
      <c r="DZ7" s="98"/>
      <c r="EA7" s="24">
        <f aca="true" t="shared" si="6" ref="EA7:EA14">COUNTIF(EB7:FA7,"●")</f>
        <v>1</v>
      </c>
      <c r="EB7" s="18"/>
      <c r="EC7" s="18"/>
      <c r="ED7" s="35"/>
      <c r="EE7" s="35"/>
      <c r="EF7" s="35"/>
      <c r="EG7" s="35" t="s">
        <v>100</v>
      </c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19"/>
    </row>
    <row r="8" spans="1:157" ht="18" customHeight="1">
      <c r="A8" s="22" t="s">
        <v>28</v>
      </c>
      <c r="B8" s="164">
        <f>F8/D8</f>
        <v>0.6</v>
      </c>
      <c r="C8" s="165"/>
      <c r="D8" s="166">
        <f>I3+AM3+BQ3</f>
        <v>15</v>
      </c>
      <c r="E8" s="167"/>
      <c r="F8" s="231">
        <f>AH4+BL4+CP4</f>
        <v>9</v>
      </c>
      <c r="G8" s="232"/>
      <c r="H8" s="95" t="s">
        <v>68</v>
      </c>
      <c r="I8" s="30" t="s">
        <v>22</v>
      </c>
      <c r="J8" s="96">
        <v>1</v>
      </c>
      <c r="K8" s="24">
        <f t="shared" si="5"/>
        <v>21</v>
      </c>
      <c r="L8" s="74" t="s">
        <v>148</v>
      </c>
      <c r="M8" s="74" t="s">
        <v>148</v>
      </c>
      <c r="N8" s="125" t="s">
        <v>100</v>
      </c>
      <c r="O8" s="125"/>
      <c r="P8" s="125" t="s">
        <v>100</v>
      </c>
      <c r="Q8" s="125" t="s">
        <v>100</v>
      </c>
      <c r="R8" s="125" t="s">
        <v>100</v>
      </c>
      <c r="S8" s="125" t="s">
        <v>100</v>
      </c>
      <c r="T8" s="125"/>
      <c r="U8" s="125" t="s">
        <v>100</v>
      </c>
      <c r="V8" s="125" t="s">
        <v>100</v>
      </c>
      <c r="W8" s="125" t="s">
        <v>100</v>
      </c>
      <c r="X8" s="125" t="s">
        <v>100</v>
      </c>
      <c r="Y8" s="125" t="s">
        <v>100</v>
      </c>
      <c r="Z8" s="125" t="s">
        <v>100</v>
      </c>
      <c r="AA8" s="125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125" t="s">
        <v>100</v>
      </c>
      <c r="AI8" s="35"/>
      <c r="AJ8" s="35"/>
      <c r="AK8" s="19"/>
      <c r="AL8" s="97" t="s">
        <v>72</v>
      </c>
      <c r="AM8" s="30" t="s">
        <v>233</v>
      </c>
      <c r="AN8" s="98"/>
      <c r="AO8" s="24">
        <f>COUNTIF(AP8:BO8,"●")</f>
        <v>19</v>
      </c>
      <c r="AP8" s="74" t="s">
        <v>148</v>
      </c>
      <c r="AQ8" s="74" t="s">
        <v>148</v>
      </c>
      <c r="AR8" s="125" t="s">
        <v>100</v>
      </c>
      <c r="AS8" s="125"/>
      <c r="AT8" s="125" t="s">
        <v>100</v>
      </c>
      <c r="AU8" s="125" t="s">
        <v>100</v>
      </c>
      <c r="AV8" s="125" t="s">
        <v>100</v>
      </c>
      <c r="AW8" s="125" t="s">
        <v>100</v>
      </c>
      <c r="AX8" s="125" t="s">
        <v>100</v>
      </c>
      <c r="AY8" s="125" t="s">
        <v>100</v>
      </c>
      <c r="AZ8" s="125" t="s">
        <v>100</v>
      </c>
      <c r="BA8" s="125" t="s">
        <v>100</v>
      </c>
      <c r="BB8" s="125" t="s">
        <v>100</v>
      </c>
      <c r="BC8" s="125" t="s">
        <v>100</v>
      </c>
      <c r="BD8" s="125" t="s">
        <v>100</v>
      </c>
      <c r="BE8" s="125" t="s">
        <v>100</v>
      </c>
      <c r="BF8" s="125"/>
      <c r="BG8" s="125" t="s">
        <v>100</v>
      </c>
      <c r="BH8" s="125"/>
      <c r="BI8" s="125" t="s">
        <v>100</v>
      </c>
      <c r="BJ8" s="125" t="s">
        <v>100</v>
      </c>
      <c r="BK8" s="125" t="s">
        <v>100</v>
      </c>
      <c r="BL8" s="125"/>
      <c r="BM8" s="125"/>
      <c r="BN8" s="125"/>
      <c r="BO8" s="19"/>
      <c r="BP8" s="97" t="s">
        <v>75</v>
      </c>
      <c r="BQ8" s="30" t="s">
        <v>22</v>
      </c>
      <c r="BR8" s="98"/>
      <c r="BS8" s="24">
        <f>COUNTIF(BT8:CS8,"●")</f>
        <v>9</v>
      </c>
      <c r="BT8" s="74" t="s">
        <v>148</v>
      </c>
      <c r="BU8" s="74" t="s">
        <v>148</v>
      </c>
      <c r="BV8" s="125"/>
      <c r="BW8" s="125"/>
      <c r="BX8" s="125" t="s">
        <v>100</v>
      </c>
      <c r="BY8" s="125" t="s">
        <v>100</v>
      </c>
      <c r="BZ8" s="125" t="s">
        <v>100</v>
      </c>
      <c r="CA8" s="125"/>
      <c r="CB8" s="125" t="s">
        <v>100</v>
      </c>
      <c r="CC8" s="125"/>
      <c r="CD8" s="125" t="s">
        <v>100</v>
      </c>
      <c r="CE8" s="125"/>
      <c r="CF8" s="125"/>
      <c r="CG8" s="125" t="s">
        <v>100</v>
      </c>
      <c r="CH8" s="125" t="s">
        <v>100</v>
      </c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9"/>
      <c r="CT8" s="97" t="s">
        <v>80</v>
      </c>
      <c r="CU8" s="30" t="s">
        <v>22</v>
      </c>
      <c r="CV8" s="98"/>
      <c r="CW8" s="24">
        <f aca="true" t="shared" si="7" ref="CW8:CW15">COUNTIF(CX8:DW8,"●")</f>
        <v>0</v>
      </c>
      <c r="CX8" s="18"/>
      <c r="CY8" s="18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19"/>
      <c r="DX8" s="97" t="s">
        <v>87</v>
      </c>
      <c r="DY8" s="30" t="s">
        <v>22</v>
      </c>
      <c r="DZ8" s="98"/>
      <c r="EA8" s="24">
        <f t="shared" si="6"/>
        <v>0</v>
      </c>
      <c r="EB8" s="18"/>
      <c r="EC8" s="18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19"/>
    </row>
    <row r="9" spans="1:157" ht="18" customHeight="1">
      <c r="A9" s="22" t="s">
        <v>13</v>
      </c>
      <c r="B9" s="164">
        <f>F9/D9</f>
        <v>0.5862068965517241</v>
      </c>
      <c r="C9" s="165"/>
      <c r="D9" s="166">
        <f>CU3+DY3+I20+AM20</f>
        <v>29</v>
      </c>
      <c r="E9" s="167"/>
      <c r="F9" s="233">
        <f>DT4+EX4+AH21+BL21</f>
        <v>17</v>
      </c>
      <c r="G9" s="235"/>
      <c r="H9" s="95" t="s">
        <v>69</v>
      </c>
      <c r="I9" s="30" t="s">
        <v>22</v>
      </c>
      <c r="J9" s="96"/>
      <c r="K9" s="24">
        <f t="shared" si="5"/>
        <v>14</v>
      </c>
      <c r="L9" s="74" t="s">
        <v>148</v>
      </c>
      <c r="M9" s="74" t="s">
        <v>148</v>
      </c>
      <c r="N9" s="125" t="s">
        <v>100</v>
      </c>
      <c r="O9" s="125"/>
      <c r="P9" s="125" t="s">
        <v>100</v>
      </c>
      <c r="Q9" s="125" t="s">
        <v>100</v>
      </c>
      <c r="R9" s="125" t="s">
        <v>100</v>
      </c>
      <c r="S9" s="125" t="s">
        <v>100</v>
      </c>
      <c r="T9" s="125"/>
      <c r="U9" s="125" t="s">
        <v>100</v>
      </c>
      <c r="V9" s="125" t="s">
        <v>100</v>
      </c>
      <c r="W9" s="125" t="s">
        <v>100</v>
      </c>
      <c r="X9" s="125" t="s">
        <v>100</v>
      </c>
      <c r="Y9" s="125" t="s">
        <v>100</v>
      </c>
      <c r="Z9" s="125"/>
      <c r="AA9" s="125"/>
      <c r="AB9" s="125"/>
      <c r="AC9" s="74"/>
      <c r="AD9" s="74" t="s">
        <v>100</v>
      </c>
      <c r="AE9" s="74"/>
      <c r="AF9" s="125"/>
      <c r="AG9" s="125"/>
      <c r="AH9" s="125" t="s">
        <v>100</v>
      </c>
      <c r="AI9" s="125"/>
      <c r="AJ9" s="125"/>
      <c r="AK9" s="19"/>
      <c r="AL9" s="97" t="s">
        <v>103</v>
      </c>
      <c r="AM9" s="30" t="s">
        <v>22</v>
      </c>
      <c r="AN9" s="98">
        <v>3</v>
      </c>
      <c r="AO9" s="24">
        <f>COUNTIF(AP9:BO9,"●")</f>
        <v>20</v>
      </c>
      <c r="AP9" s="18" t="s">
        <v>100</v>
      </c>
      <c r="AQ9" s="18" t="s">
        <v>100</v>
      </c>
      <c r="AR9" s="35" t="s">
        <v>100</v>
      </c>
      <c r="AS9" s="35" t="s">
        <v>100</v>
      </c>
      <c r="AT9" s="35" t="s">
        <v>100</v>
      </c>
      <c r="AU9" s="35" t="s">
        <v>100</v>
      </c>
      <c r="AV9" s="35" t="s">
        <v>100</v>
      </c>
      <c r="AW9" s="35" t="s">
        <v>100</v>
      </c>
      <c r="AX9" s="35" t="s">
        <v>100</v>
      </c>
      <c r="AY9" s="35"/>
      <c r="AZ9" s="35" t="s">
        <v>100</v>
      </c>
      <c r="BA9" s="35"/>
      <c r="BB9" s="35" t="s">
        <v>100</v>
      </c>
      <c r="BC9" s="35" t="s">
        <v>100</v>
      </c>
      <c r="BD9" s="35" t="s">
        <v>100</v>
      </c>
      <c r="BE9" s="35" t="s">
        <v>100</v>
      </c>
      <c r="BF9" s="35" t="s">
        <v>100</v>
      </c>
      <c r="BG9" s="35" t="s">
        <v>100</v>
      </c>
      <c r="BH9" s="35"/>
      <c r="BI9" s="35" t="s">
        <v>100</v>
      </c>
      <c r="BJ9" s="35" t="s">
        <v>100</v>
      </c>
      <c r="BK9" s="35" t="s">
        <v>100</v>
      </c>
      <c r="BL9" s="125" t="s">
        <v>100</v>
      </c>
      <c r="BM9" s="35"/>
      <c r="BN9" s="35"/>
      <c r="BO9" s="19"/>
      <c r="BP9" s="97" t="s">
        <v>76</v>
      </c>
      <c r="BQ9" s="30" t="s">
        <v>22</v>
      </c>
      <c r="BR9" s="98"/>
      <c r="BS9" s="24">
        <f>COUNTIF(BT9:CS9,"●")</f>
        <v>9</v>
      </c>
      <c r="BT9" s="74" t="s">
        <v>148</v>
      </c>
      <c r="BU9" s="74" t="s">
        <v>148</v>
      </c>
      <c r="BV9" s="125"/>
      <c r="BW9" s="125"/>
      <c r="BX9" s="125" t="s">
        <v>100</v>
      </c>
      <c r="BY9" s="125" t="s">
        <v>100</v>
      </c>
      <c r="BZ9" s="125" t="s">
        <v>100</v>
      </c>
      <c r="CA9" s="125"/>
      <c r="CB9" s="125" t="s">
        <v>100</v>
      </c>
      <c r="CC9" s="125"/>
      <c r="CD9" s="125" t="s">
        <v>100</v>
      </c>
      <c r="CE9" s="125"/>
      <c r="CF9" s="125"/>
      <c r="CG9" s="125" t="s">
        <v>100</v>
      </c>
      <c r="CH9" s="125" t="s">
        <v>100</v>
      </c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9"/>
      <c r="CT9" s="97" t="s">
        <v>81</v>
      </c>
      <c r="CU9" s="30" t="s">
        <v>22</v>
      </c>
      <c r="CV9" s="98"/>
      <c r="CW9" s="24">
        <f t="shared" si="7"/>
        <v>18</v>
      </c>
      <c r="CX9" s="74" t="s">
        <v>148</v>
      </c>
      <c r="CY9" s="74" t="s">
        <v>148</v>
      </c>
      <c r="CZ9" s="125" t="s">
        <v>100</v>
      </c>
      <c r="DA9" s="125"/>
      <c r="DB9" s="125" t="s">
        <v>100</v>
      </c>
      <c r="DC9" s="125" t="s">
        <v>100</v>
      </c>
      <c r="DD9" s="125" t="s">
        <v>100</v>
      </c>
      <c r="DE9" s="125" t="s">
        <v>100</v>
      </c>
      <c r="DF9" s="125" t="s">
        <v>100</v>
      </c>
      <c r="DG9" s="125" t="s">
        <v>100</v>
      </c>
      <c r="DH9" s="125" t="s">
        <v>100</v>
      </c>
      <c r="DI9" s="125" t="s">
        <v>100</v>
      </c>
      <c r="DJ9" s="125" t="s">
        <v>100</v>
      </c>
      <c r="DK9" s="125" t="s">
        <v>100</v>
      </c>
      <c r="DL9" s="125" t="s">
        <v>100</v>
      </c>
      <c r="DM9" s="125" t="s">
        <v>100</v>
      </c>
      <c r="DN9" s="125"/>
      <c r="DO9" s="125" t="s">
        <v>100</v>
      </c>
      <c r="DP9" s="125"/>
      <c r="DQ9" s="125" t="s">
        <v>100</v>
      </c>
      <c r="DR9" s="125" t="s">
        <v>100</v>
      </c>
      <c r="DS9" s="125"/>
      <c r="DT9" s="125"/>
      <c r="DU9" s="125"/>
      <c r="DV9" s="125"/>
      <c r="DW9" s="19"/>
      <c r="DX9" s="97" t="s">
        <v>91</v>
      </c>
      <c r="DY9" s="30" t="s">
        <v>22</v>
      </c>
      <c r="DZ9" s="98"/>
      <c r="EA9" s="24">
        <f t="shared" si="6"/>
        <v>10</v>
      </c>
      <c r="EB9" s="18"/>
      <c r="EC9" s="18"/>
      <c r="ED9" s="35" t="s">
        <v>100</v>
      </c>
      <c r="EE9" s="35"/>
      <c r="EF9" s="35"/>
      <c r="EG9" s="35" t="s">
        <v>100</v>
      </c>
      <c r="EH9" s="35" t="s">
        <v>100</v>
      </c>
      <c r="EI9" s="35" t="s">
        <v>100</v>
      </c>
      <c r="EJ9" s="35" t="s">
        <v>100</v>
      </c>
      <c r="EK9" s="35" t="s">
        <v>100</v>
      </c>
      <c r="EL9" s="35"/>
      <c r="EM9" s="35"/>
      <c r="EN9" s="35" t="s">
        <v>100</v>
      </c>
      <c r="EO9" s="35" t="s">
        <v>100</v>
      </c>
      <c r="EP9" s="35"/>
      <c r="EQ9" s="35"/>
      <c r="ER9" s="35"/>
      <c r="ES9" s="35"/>
      <c r="ET9" s="35"/>
      <c r="EU9" s="35"/>
      <c r="EV9" s="35"/>
      <c r="EW9" s="35" t="s">
        <v>100</v>
      </c>
      <c r="EX9" s="35" t="s">
        <v>100</v>
      </c>
      <c r="EY9" s="35"/>
      <c r="EZ9" s="35"/>
      <c r="FA9" s="19"/>
    </row>
    <row r="10" spans="1:157" ht="18" customHeight="1">
      <c r="A10" s="22" t="s">
        <v>14</v>
      </c>
      <c r="B10" s="164">
        <f>F10/D10</f>
        <v>0.5294117647058824</v>
      </c>
      <c r="C10" s="165"/>
      <c r="D10" s="166">
        <f>BQ20+CU20+DY20</f>
        <v>17</v>
      </c>
      <c r="E10" s="167"/>
      <c r="F10" s="233">
        <f>CP21+DT21+EX21</f>
        <v>9</v>
      </c>
      <c r="G10" s="235"/>
      <c r="H10" s="95" t="s">
        <v>70</v>
      </c>
      <c r="I10" s="30" t="s">
        <v>22</v>
      </c>
      <c r="J10" s="96">
        <v>7</v>
      </c>
      <c r="K10" s="24">
        <f t="shared" si="5"/>
        <v>20</v>
      </c>
      <c r="L10" s="74" t="s">
        <v>148</v>
      </c>
      <c r="M10" s="74" t="s">
        <v>148</v>
      </c>
      <c r="N10" s="125" t="s">
        <v>100</v>
      </c>
      <c r="O10" s="125"/>
      <c r="P10" s="125" t="s">
        <v>100</v>
      </c>
      <c r="Q10" s="125" t="s">
        <v>100</v>
      </c>
      <c r="R10" s="125" t="s">
        <v>100</v>
      </c>
      <c r="S10" s="125" t="s">
        <v>100</v>
      </c>
      <c r="T10" s="125" t="s">
        <v>100</v>
      </c>
      <c r="U10" s="125" t="s">
        <v>100</v>
      </c>
      <c r="V10" s="125" t="s">
        <v>100</v>
      </c>
      <c r="W10" s="125" t="s">
        <v>100</v>
      </c>
      <c r="X10" s="125"/>
      <c r="Y10" s="125" t="s">
        <v>100</v>
      </c>
      <c r="Z10" s="125" t="s">
        <v>100</v>
      </c>
      <c r="AA10" s="125" t="s">
        <v>100</v>
      </c>
      <c r="AB10" s="125" t="s">
        <v>100</v>
      </c>
      <c r="AC10" s="74" t="s">
        <v>100</v>
      </c>
      <c r="AD10" s="74" t="s">
        <v>100</v>
      </c>
      <c r="AE10" s="74"/>
      <c r="AF10" s="125" t="s">
        <v>100</v>
      </c>
      <c r="AG10" s="125" t="s">
        <v>100</v>
      </c>
      <c r="AH10" s="125" t="s">
        <v>100</v>
      </c>
      <c r="AI10" s="125"/>
      <c r="AJ10" s="125"/>
      <c r="AK10" s="19"/>
      <c r="AL10" s="97" t="s">
        <v>209</v>
      </c>
      <c r="AM10" s="30" t="s">
        <v>233</v>
      </c>
      <c r="AN10" s="98"/>
      <c r="AO10" s="24">
        <f>COUNTIF(AP10:BO10,"●")</f>
        <v>12</v>
      </c>
      <c r="AP10" s="74"/>
      <c r="AQ10" s="18" t="s">
        <v>100</v>
      </c>
      <c r="AR10" s="18" t="s">
        <v>100</v>
      </c>
      <c r="AS10" s="35"/>
      <c r="AT10" s="35"/>
      <c r="AU10" s="18" t="s">
        <v>100</v>
      </c>
      <c r="AV10" s="18" t="s">
        <v>100</v>
      </c>
      <c r="AW10" s="35" t="s">
        <v>100</v>
      </c>
      <c r="AX10" s="35"/>
      <c r="AY10" s="35" t="s">
        <v>100</v>
      </c>
      <c r="AZ10" s="35" t="s">
        <v>100</v>
      </c>
      <c r="BA10" s="35"/>
      <c r="BB10" s="35" t="s">
        <v>100</v>
      </c>
      <c r="BC10" s="35"/>
      <c r="BD10" s="35" t="s">
        <v>100</v>
      </c>
      <c r="BE10" s="35"/>
      <c r="BF10" s="35" t="s">
        <v>100</v>
      </c>
      <c r="BG10" s="35"/>
      <c r="BH10" s="35" t="s">
        <v>100</v>
      </c>
      <c r="BI10" s="35"/>
      <c r="BJ10" s="35" t="s">
        <v>100</v>
      </c>
      <c r="BK10" s="35"/>
      <c r="BL10" s="35"/>
      <c r="BM10" s="35"/>
      <c r="BN10" s="35"/>
      <c r="BO10" s="19"/>
      <c r="BP10" s="131" t="s">
        <v>77</v>
      </c>
      <c r="BQ10" s="30" t="s">
        <v>22</v>
      </c>
      <c r="BR10" s="98"/>
      <c r="BS10" s="24">
        <f>COUNTIF(BT10:CS10,"●")</f>
        <v>19</v>
      </c>
      <c r="BT10" s="74" t="s">
        <v>148</v>
      </c>
      <c r="BU10" s="74" t="s">
        <v>148</v>
      </c>
      <c r="BV10" s="125" t="s">
        <v>100</v>
      </c>
      <c r="BW10" s="125" t="s">
        <v>100</v>
      </c>
      <c r="BX10" s="125" t="s">
        <v>100</v>
      </c>
      <c r="BY10" s="125" t="s">
        <v>100</v>
      </c>
      <c r="BZ10" s="125" t="s">
        <v>100</v>
      </c>
      <c r="CA10" s="125" t="s">
        <v>100</v>
      </c>
      <c r="CB10" s="125" t="s">
        <v>100</v>
      </c>
      <c r="CC10" s="125" t="s">
        <v>100</v>
      </c>
      <c r="CD10" s="125" t="s">
        <v>100</v>
      </c>
      <c r="CE10" s="125" t="s">
        <v>100</v>
      </c>
      <c r="CF10" s="125" t="s">
        <v>100</v>
      </c>
      <c r="CG10" s="125" t="s">
        <v>100</v>
      </c>
      <c r="CH10" s="125"/>
      <c r="CI10" s="125" t="s">
        <v>100</v>
      </c>
      <c r="CJ10" s="125" t="s">
        <v>100</v>
      </c>
      <c r="CK10" s="125" t="s">
        <v>100</v>
      </c>
      <c r="CL10" s="125"/>
      <c r="CM10" s="125" t="s">
        <v>100</v>
      </c>
      <c r="CN10" s="125"/>
      <c r="CO10" s="125" t="s">
        <v>100</v>
      </c>
      <c r="CP10" s="125"/>
      <c r="CQ10" s="125"/>
      <c r="CR10" s="125"/>
      <c r="CS10" s="19"/>
      <c r="CT10" s="97" t="s">
        <v>82</v>
      </c>
      <c r="CU10" s="30" t="s">
        <v>22</v>
      </c>
      <c r="CV10" s="98">
        <v>20</v>
      </c>
      <c r="CW10" s="24">
        <f t="shared" si="7"/>
        <v>21</v>
      </c>
      <c r="CX10" s="74" t="s">
        <v>148</v>
      </c>
      <c r="CY10" s="74" t="s">
        <v>148</v>
      </c>
      <c r="CZ10" s="125" t="s">
        <v>100</v>
      </c>
      <c r="DA10" s="125"/>
      <c r="DB10" s="125" t="s">
        <v>100</v>
      </c>
      <c r="DC10" s="125" t="s">
        <v>100</v>
      </c>
      <c r="DD10" s="125" t="s">
        <v>100</v>
      </c>
      <c r="DE10" s="125" t="s">
        <v>100</v>
      </c>
      <c r="DF10" s="125" t="s">
        <v>100</v>
      </c>
      <c r="DG10" s="125" t="s">
        <v>100</v>
      </c>
      <c r="DH10" s="125" t="s">
        <v>100</v>
      </c>
      <c r="DI10" s="125" t="s">
        <v>100</v>
      </c>
      <c r="DJ10" s="125" t="s">
        <v>100</v>
      </c>
      <c r="DK10" s="125"/>
      <c r="DL10" s="125" t="s">
        <v>100</v>
      </c>
      <c r="DM10" s="125" t="s">
        <v>100</v>
      </c>
      <c r="DN10" s="125" t="s">
        <v>100</v>
      </c>
      <c r="DO10" s="125" t="s">
        <v>100</v>
      </c>
      <c r="DP10" s="125" t="s">
        <v>100</v>
      </c>
      <c r="DQ10" s="125" t="s">
        <v>100</v>
      </c>
      <c r="DR10" s="125" t="s">
        <v>100</v>
      </c>
      <c r="DS10" s="125" t="s">
        <v>100</v>
      </c>
      <c r="DT10" s="125" t="s">
        <v>100</v>
      </c>
      <c r="DU10" s="125"/>
      <c r="DV10" s="125"/>
      <c r="DW10" s="19"/>
      <c r="DX10" s="97" t="s">
        <v>88</v>
      </c>
      <c r="DY10" s="30" t="s">
        <v>22</v>
      </c>
      <c r="DZ10" s="98">
        <v>24</v>
      </c>
      <c r="EA10" s="24">
        <f t="shared" si="6"/>
        <v>22</v>
      </c>
      <c r="EB10" s="74" t="s">
        <v>148</v>
      </c>
      <c r="EC10" s="74" t="s">
        <v>148</v>
      </c>
      <c r="ED10" s="125" t="s">
        <v>100</v>
      </c>
      <c r="EE10" s="125"/>
      <c r="EF10" s="125" t="s">
        <v>100</v>
      </c>
      <c r="EG10" s="125" t="s">
        <v>100</v>
      </c>
      <c r="EH10" s="125" t="s">
        <v>100</v>
      </c>
      <c r="EI10" s="125" t="s">
        <v>100</v>
      </c>
      <c r="EJ10" s="125" t="s">
        <v>100</v>
      </c>
      <c r="EK10" s="125" t="s">
        <v>100</v>
      </c>
      <c r="EL10" s="125" t="s">
        <v>100</v>
      </c>
      <c r="EM10" s="125" t="s">
        <v>100</v>
      </c>
      <c r="EN10" s="125" t="s">
        <v>100</v>
      </c>
      <c r="EO10" s="125" t="s">
        <v>100</v>
      </c>
      <c r="EP10" s="125" t="s">
        <v>100</v>
      </c>
      <c r="EQ10" s="125" t="s">
        <v>100</v>
      </c>
      <c r="ER10" s="125" t="s">
        <v>100</v>
      </c>
      <c r="ES10" s="125" t="s">
        <v>100</v>
      </c>
      <c r="ET10" s="125" t="s">
        <v>100</v>
      </c>
      <c r="EU10" s="125" t="s">
        <v>100</v>
      </c>
      <c r="EV10" s="125" t="s">
        <v>100</v>
      </c>
      <c r="EW10" s="125" t="s">
        <v>100</v>
      </c>
      <c r="EX10" s="35" t="s">
        <v>100</v>
      </c>
      <c r="EY10" s="125"/>
      <c r="EZ10" s="125"/>
      <c r="FA10" s="19"/>
    </row>
    <row r="11" spans="1:157" ht="18" customHeight="1">
      <c r="A11" s="22" t="s">
        <v>149</v>
      </c>
      <c r="B11" s="166"/>
      <c r="C11" s="186"/>
      <c r="D11" s="186"/>
      <c r="E11" s="186"/>
      <c r="F11" s="186"/>
      <c r="G11" s="187"/>
      <c r="H11" s="95" t="s">
        <v>99</v>
      </c>
      <c r="I11" s="30" t="s">
        <v>22</v>
      </c>
      <c r="J11" s="96">
        <v>2</v>
      </c>
      <c r="K11" s="24">
        <f t="shared" si="5"/>
        <v>13</v>
      </c>
      <c r="L11" s="74" t="s">
        <v>148</v>
      </c>
      <c r="M11" s="74" t="s">
        <v>148</v>
      </c>
      <c r="N11" s="125" t="s">
        <v>100</v>
      </c>
      <c r="O11" s="125"/>
      <c r="P11" s="125" t="s">
        <v>100</v>
      </c>
      <c r="Q11" s="125" t="s">
        <v>100</v>
      </c>
      <c r="R11" s="125" t="s">
        <v>100</v>
      </c>
      <c r="S11" s="125"/>
      <c r="T11" s="125"/>
      <c r="U11" s="125" t="s">
        <v>100</v>
      </c>
      <c r="V11" s="125"/>
      <c r="W11" s="125"/>
      <c r="X11" s="125"/>
      <c r="Y11" s="125"/>
      <c r="Z11" s="125" t="s">
        <v>100</v>
      </c>
      <c r="AA11" s="125"/>
      <c r="AB11" s="125" t="s">
        <v>100</v>
      </c>
      <c r="AC11" s="74" t="s">
        <v>100</v>
      </c>
      <c r="AD11" s="74"/>
      <c r="AE11" s="74"/>
      <c r="AF11" s="125" t="s">
        <v>100</v>
      </c>
      <c r="AG11" s="125" t="s">
        <v>100</v>
      </c>
      <c r="AH11" s="125" t="s">
        <v>100</v>
      </c>
      <c r="AI11" s="125"/>
      <c r="AJ11" s="125"/>
      <c r="AK11" s="19"/>
      <c r="AL11" s="97"/>
      <c r="AM11" s="2"/>
      <c r="AN11" s="98"/>
      <c r="AO11" s="24"/>
      <c r="AP11" s="18"/>
      <c r="AQ11" s="18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19"/>
      <c r="BP11" s="97" t="s">
        <v>78</v>
      </c>
      <c r="BQ11" s="30" t="s">
        <v>22</v>
      </c>
      <c r="BR11" s="98">
        <v>7</v>
      </c>
      <c r="BS11" s="24">
        <f>COUNTIF(BT11:CS11,"●")</f>
        <v>22</v>
      </c>
      <c r="BT11" s="74" t="s">
        <v>148</v>
      </c>
      <c r="BU11" s="74" t="s">
        <v>148</v>
      </c>
      <c r="BV11" s="125" t="s">
        <v>100</v>
      </c>
      <c r="BW11" s="125"/>
      <c r="BX11" s="125" t="s">
        <v>100</v>
      </c>
      <c r="BY11" s="125" t="s">
        <v>100</v>
      </c>
      <c r="BZ11" s="125" t="s">
        <v>100</v>
      </c>
      <c r="CA11" s="125" t="s">
        <v>100</v>
      </c>
      <c r="CB11" s="125" t="s">
        <v>100</v>
      </c>
      <c r="CC11" s="125" t="s">
        <v>100</v>
      </c>
      <c r="CD11" s="125" t="s">
        <v>100</v>
      </c>
      <c r="CE11" s="125" t="s">
        <v>100</v>
      </c>
      <c r="CF11" s="125" t="s">
        <v>100</v>
      </c>
      <c r="CG11" s="125" t="s">
        <v>100</v>
      </c>
      <c r="CH11" s="125" t="s">
        <v>100</v>
      </c>
      <c r="CI11" s="125" t="s">
        <v>100</v>
      </c>
      <c r="CJ11" s="125" t="s">
        <v>100</v>
      </c>
      <c r="CK11" s="125" t="s">
        <v>100</v>
      </c>
      <c r="CL11" s="125" t="s">
        <v>100</v>
      </c>
      <c r="CM11" s="125" t="s">
        <v>100</v>
      </c>
      <c r="CN11" s="125" t="s">
        <v>100</v>
      </c>
      <c r="CO11" s="125" t="s">
        <v>100</v>
      </c>
      <c r="CP11" s="125" t="s">
        <v>100</v>
      </c>
      <c r="CQ11" s="125"/>
      <c r="CR11" s="125"/>
      <c r="CS11" s="19"/>
      <c r="CT11" s="97" t="s">
        <v>83</v>
      </c>
      <c r="CU11" s="30" t="s">
        <v>22</v>
      </c>
      <c r="CV11" s="98">
        <v>30</v>
      </c>
      <c r="CW11" s="24">
        <f t="shared" si="7"/>
        <v>23</v>
      </c>
      <c r="CX11" s="74" t="s">
        <v>148</v>
      </c>
      <c r="CY11" s="74" t="s">
        <v>148</v>
      </c>
      <c r="CZ11" s="125" t="s">
        <v>100</v>
      </c>
      <c r="DA11" s="125" t="s">
        <v>100</v>
      </c>
      <c r="DB11" s="125" t="s">
        <v>100</v>
      </c>
      <c r="DC11" s="125" t="s">
        <v>100</v>
      </c>
      <c r="DD11" s="125" t="s">
        <v>100</v>
      </c>
      <c r="DE11" s="125" t="s">
        <v>100</v>
      </c>
      <c r="DF11" s="125" t="s">
        <v>100</v>
      </c>
      <c r="DG11" s="125" t="s">
        <v>100</v>
      </c>
      <c r="DH11" s="125" t="s">
        <v>100</v>
      </c>
      <c r="DI11" s="125" t="s">
        <v>100</v>
      </c>
      <c r="DJ11" s="125" t="s">
        <v>100</v>
      </c>
      <c r="DK11" s="125" t="s">
        <v>100</v>
      </c>
      <c r="DL11" s="125" t="s">
        <v>100</v>
      </c>
      <c r="DM11" s="125" t="s">
        <v>100</v>
      </c>
      <c r="DN11" s="125" t="s">
        <v>100</v>
      </c>
      <c r="DO11" s="125" t="s">
        <v>100</v>
      </c>
      <c r="DP11" s="125" t="s">
        <v>100</v>
      </c>
      <c r="DQ11" s="125" t="s">
        <v>100</v>
      </c>
      <c r="DR11" s="125" t="s">
        <v>100</v>
      </c>
      <c r="DS11" s="125" t="s">
        <v>100</v>
      </c>
      <c r="DT11" s="125" t="s">
        <v>100</v>
      </c>
      <c r="DU11" s="125"/>
      <c r="DV11" s="125"/>
      <c r="DW11" s="19"/>
      <c r="DX11" s="97" t="s">
        <v>89</v>
      </c>
      <c r="DY11" s="30" t="s">
        <v>22</v>
      </c>
      <c r="DZ11" s="98">
        <v>20</v>
      </c>
      <c r="EA11" s="24">
        <f t="shared" si="6"/>
        <v>20</v>
      </c>
      <c r="EB11" s="74" t="s">
        <v>148</v>
      </c>
      <c r="EC11" s="74" t="s">
        <v>148</v>
      </c>
      <c r="ED11" s="125" t="s">
        <v>100</v>
      </c>
      <c r="EE11" s="125"/>
      <c r="EF11" s="125"/>
      <c r="EG11" s="125"/>
      <c r="EH11" s="125" t="s">
        <v>100</v>
      </c>
      <c r="EI11" s="125" t="s">
        <v>100</v>
      </c>
      <c r="EJ11" s="125" t="s">
        <v>100</v>
      </c>
      <c r="EK11" s="125" t="s">
        <v>100</v>
      </c>
      <c r="EL11" s="125" t="s">
        <v>100</v>
      </c>
      <c r="EM11" s="125" t="s">
        <v>100</v>
      </c>
      <c r="EN11" s="125" t="s">
        <v>100</v>
      </c>
      <c r="EO11" s="125" t="s">
        <v>100</v>
      </c>
      <c r="EP11" s="125" t="s">
        <v>100</v>
      </c>
      <c r="EQ11" s="125" t="s">
        <v>100</v>
      </c>
      <c r="ER11" s="125" t="s">
        <v>100</v>
      </c>
      <c r="ES11" s="125" t="s">
        <v>100</v>
      </c>
      <c r="ET11" s="125" t="s">
        <v>100</v>
      </c>
      <c r="EU11" s="125" t="s">
        <v>100</v>
      </c>
      <c r="EV11" s="125" t="s">
        <v>100</v>
      </c>
      <c r="EW11" s="125" t="s">
        <v>100</v>
      </c>
      <c r="EX11" s="35" t="s">
        <v>100</v>
      </c>
      <c r="EY11" s="125"/>
      <c r="EZ11" s="125"/>
      <c r="FA11" s="19"/>
    </row>
    <row r="12" spans="1:157" ht="18" customHeight="1" thickBot="1">
      <c r="A12" s="23" t="s">
        <v>194</v>
      </c>
      <c r="B12" s="153"/>
      <c r="C12" s="154"/>
      <c r="D12" s="154"/>
      <c r="E12" s="154"/>
      <c r="F12" s="154"/>
      <c r="G12" s="155"/>
      <c r="H12" s="95" t="s">
        <v>196</v>
      </c>
      <c r="I12" s="30" t="s">
        <v>6</v>
      </c>
      <c r="J12" s="96"/>
      <c r="K12" s="24">
        <f t="shared" si="5"/>
        <v>10</v>
      </c>
      <c r="L12" s="18"/>
      <c r="M12" s="18"/>
      <c r="N12" s="35"/>
      <c r="O12" s="35"/>
      <c r="P12" s="125" t="s">
        <v>100</v>
      </c>
      <c r="Q12" s="125" t="s">
        <v>100</v>
      </c>
      <c r="R12" s="125" t="s">
        <v>100</v>
      </c>
      <c r="S12" s="125" t="s">
        <v>100</v>
      </c>
      <c r="T12" s="125"/>
      <c r="U12" s="125" t="s">
        <v>100</v>
      </c>
      <c r="V12" s="125" t="s">
        <v>100</v>
      </c>
      <c r="W12" s="125"/>
      <c r="X12" s="125" t="s">
        <v>100</v>
      </c>
      <c r="Y12" s="125"/>
      <c r="Z12" s="125" t="s">
        <v>100</v>
      </c>
      <c r="AA12" s="125" t="s">
        <v>100</v>
      </c>
      <c r="AB12" s="125"/>
      <c r="AC12" s="74"/>
      <c r="AD12" s="74" t="s">
        <v>100</v>
      </c>
      <c r="AE12" s="74"/>
      <c r="AF12" s="125"/>
      <c r="AG12" s="125"/>
      <c r="AH12" s="125"/>
      <c r="AI12" s="125"/>
      <c r="AJ12" s="125"/>
      <c r="AK12" s="19"/>
      <c r="AL12" s="97"/>
      <c r="AM12" s="2"/>
      <c r="AN12" s="98"/>
      <c r="AO12" s="24"/>
      <c r="AP12" s="18"/>
      <c r="AQ12" s="18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19"/>
      <c r="BP12" s="99"/>
      <c r="BQ12" s="2"/>
      <c r="BR12" s="98"/>
      <c r="BS12" s="24"/>
      <c r="BT12" s="18"/>
      <c r="BU12" s="18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19"/>
      <c r="CT12" s="97" t="s">
        <v>84</v>
      </c>
      <c r="CU12" s="30" t="s">
        <v>22</v>
      </c>
      <c r="CV12" s="98"/>
      <c r="CW12" s="24">
        <f t="shared" si="7"/>
        <v>22</v>
      </c>
      <c r="CX12" s="74" t="s">
        <v>148</v>
      </c>
      <c r="CY12" s="74" t="s">
        <v>148</v>
      </c>
      <c r="CZ12" s="125" t="s">
        <v>100</v>
      </c>
      <c r="DA12" s="125" t="s">
        <v>100</v>
      </c>
      <c r="DB12" s="125" t="s">
        <v>100</v>
      </c>
      <c r="DC12" s="125" t="s">
        <v>100</v>
      </c>
      <c r="DD12" s="125" t="s">
        <v>100</v>
      </c>
      <c r="DE12" s="125" t="s">
        <v>100</v>
      </c>
      <c r="DF12" s="125" t="s">
        <v>100</v>
      </c>
      <c r="DG12" s="125" t="s">
        <v>100</v>
      </c>
      <c r="DH12" s="125" t="s">
        <v>100</v>
      </c>
      <c r="DI12" s="125" t="s">
        <v>100</v>
      </c>
      <c r="DJ12" s="125" t="s">
        <v>100</v>
      </c>
      <c r="DK12" s="125" t="s">
        <v>100</v>
      </c>
      <c r="DL12" s="125" t="s">
        <v>100</v>
      </c>
      <c r="DM12" s="125" t="s">
        <v>100</v>
      </c>
      <c r="DN12" s="125" t="s">
        <v>100</v>
      </c>
      <c r="DO12" s="125" t="s">
        <v>100</v>
      </c>
      <c r="DP12" s="125" t="s">
        <v>100</v>
      </c>
      <c r="DQ12" s="125" t="s">
        <v>100</v>
      </c>
      <c r="DR12" s="125"/>
      <c r="DS12" s="125" t="s">
        <v>100</v>
      </c>
      <c r="DT12" s="125" t="s">
        <v>100</v>
      </c>
      <c r="DU12" s="125"/>
      <c r="DV12" s="125"/>
      <c r="DW12" s="19"/>
      <c r="DX12" s="97" t="s">
        <v>90</v>
      </c>
      <c r="DY12" s="30" t="s">
        <v>22</v>
      </c>
      <c r="DZ12" s="98"/>
      <c r="EA12" s="24">
        <f t="shared" si="6"/>
        <v>8</v>
      </c>
      <c r="EB12" s="74" t="s">
        <v>148</v>
      </c>
      <c r="EC12" s="18"/>
      <c r="ED12" s="35" t="s">
        <v>100</v>
      </c>
      <c r="EE12" s="35"/>
      <c r="EF12" s="35"/>
      <c r="EG12" s="35"/>
      <c r="EH12" s="35"/>
      <c r="EI12" s="35" t="s">
        <v>100</v>
      </c>
      <c r="EJ12" s="35"/>
      <c r="EK12" s="35" t="s">
        <v>100</v>
      </c>
      <c r="EL12" s="35" t="s">
        <v>100</v>
      </c>
      <c r="EM12" s="35"/>
      <c r="EN12" s="35" t="s">
        <v>100</v>
      </c>
      <c r="EO12" s="35"/>
      <c r="EP12" s="35"/>
      <c r="EQ12" s="35"/>
      <c r="ER12" s="35"/>
      <c r="ES12" s="35"/>
      <c r="ET12" s="35" t="s">
        <v>100</v>
      </c>
      <c r="EU12" s="35"/>
      <c r="EV12" s="35"/>
      <c r="EW12" s="35"/>
      <c r="EX12" s="35" t="s">
        <v>100</v>
      </c>
      <c r="EY12" s="35"/>
      <c r="EZ12" s="35"/>
      <c r="FA12" s="19"/>
    </row>
    <row r="13" spans="1:157" ht="18" customHeight="1" thickTop="1">
      <c r="A13" s="229" t="s">
        <v>12</v>
      </c>
      <c r="B13" s="191">
        <f>(B8+B9+B10)/3</f>
        <v>0.5718728870858688</v>
      </c>
      <c r="C13" s="192"/>
      <c r="D13" s="195">
        <f>SUM(D8:E10)</f>
        <v>61</v>
      </c>
      <c r="E13" s="196"/>
      <c r="F13" s="199">
        <f>SUM(F8:G10)+B11+B12</f>
        <v>35</v>
      </c>
      <c r="G13" s="200"/>
      <c r="H13" s="100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9"/>
      <c r="AL13" s="99"/>
      <c r="AM13" s="2"/>
      <c r="AN13" s="98"/>
      <c r="AO13" s="24"/>
      <c r="AP13" s="18"/>
      <c r="AQ13" s="18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19"/>
      <c r="BP13" s="99"/>
      <c r="BQ13" s="2"/>
      <c r="BR13" s="98"/>
      <c r="BS13" s="24"/>
      <c r="BT13" s="18"/>
      <c r="BU13" s="18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19"/>
      <c r="CT13" s="97" t="s">
        <v>85</v>
      </c>
      <c r="CU13" s="30" t="s">
        <v>22</v>
      </c>
      <c r="CV13" s="98"/>
      <c r="CW13" s="24">
        <f t="shared" si="7"/>
        <v>0</v>
      </c>
      <c r="CX13" s="18"/>
      <c r="CY13" s="18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19"/>
      <c r="DX13" s="97" t="s">
        <v>207</v>
      </c>
      <c r="DY13" s="30" t="s">
        <v>22</v>
      </c>
      <c r="DZ13" s="98"/>
      <c r="EA13" s="24">
        <f t="shared" si="6"/>
        <v>5</v>
      </c>
      <c r="EB13" s="74" t="s">
        <v>148</v>
      </c>
      <c r="EC13" s="18"/>
      <c r="ED13" s="35"/>
      <c r="EE13" s="35"/>
      <c r="EF13" s="35"/>
      <c r="EG13" s="35" t="s">
        <v>100</v>
      </c>
      <c r="EH13" s="35"/>
      <c r="EI13" s="35" t="s">
        <v>100</v>
      </c>
      <c r="EJ13" s="35"/>
      <c r="EK13" s="35" t="s">
        <v>100</v>
      </c>
      <c r="EL13" s="35"/>
      <c r="EM13" s="35"/>
      <c r="EN13" s="35"/>
      <c r="EO13" s="35" t="s">
        <v>100</v>
      </c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19"/>
    </row>
    <row r="14" spans="1:157" ht="18" customHeight="1" thickBot="1">
      <c r="A14" s="230"/>
      <c r="B14" s="193"/>
      <c r="C14" s="194"/>
      <c r="D14" s="197"/>
      <c r="E14" s="198"/>
      <c r="F14" s="201"/>
      <c r="G14" s="202"/>
      <c r="H14" s="101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19"/>
      <c r="AL14" s="102"/>
      <c r="AM14" s="2"/>
      <c r="AN14" s="98"/>
      <c r="AO14" s="24"/>
      <c r="AP14" s="18"/>
      <c r="AQ14" s="18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19"/>
      <c r="BP14" s="99"/>
      <c r="BQ14" s="2"/>
      <c r="BR14" s="98"/>
      <c r="BS14" s="24"/>
      <c r="BT14" s="18"/>
      <c r="BU14" s="18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19"/>
      <c r="CT14" s="97" t="s">
        <v>151</v>
      </c>
      <c r="CU14" s="30" t="s">
        <v>22</v>
      </c>
      <c r="CV14" s="98"/>
      <c r="CW14" s="24">
        <f t="shared" si="7"/>
        <v>3</v>
      </c>
      <c r="CX14" s="18"/>
      <c r="CY14" s="74" t="s">
        <v>148</v>
      </c>
      <c r="CZ14" s="125"/>
      <c r="DA14" s="125"/>
      <c r="DB14" s="125"/>
      <c r="DC14" s="125"/>
      <c r="DD14" s="125"/>
      <c r="DE14" s="125"/>
      <c r="DF14" s="125" t="s">
        <v>100</v>
      </c>
      <c r="DG14" s="125" t="s">
        <v>100</v>
      </c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9"/>
      <c r="DX14" s="97" t="s">
        <v>195</v>
      </c>
      <c r="DY14" s="30" t="s">
        <v>22</v>
      </c>
      <c r="DZ14" s="98"/>
      <c r="EA14" s="24">
        <f t="shared" si="6"/>
        <v>5</v>
      </c>
      <c r="EB14" s="74"/>
      <c r="EC14" s="18"/>
      <c r="ED14" s="35"/>
      <c r="EE14" s="35"/>
      <c r="EF14" s="35"/>
      <c r="EG14" s="35" t="s">
        <v>100</v>
      </c>
      <c r="EH14" s="35"/>
      <c r="EI14" s="35" t="s">
        <v>100</v>
      </c>
      <c r="EJ14" s="35"/>
      <c r="EK14" s="35" t="s">
        <v>100</v>
      </c>
      <c r="EL14" s="35"/>
      <c r="EM14" s="35" t="s">
        <v>100</v>
      </c>
      <c r="EN14" s="35" t="s">
        <v>100</v>
      </c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19"/>
    </row>
    <row r="15" spans="1:157" ht="18" customHeight="1">
      <c r="A15" s="170" t="s">
        <v>45</v>
      </c>
      <c r="B15" s="171"/>
      <c r="C15" s="171"/>
      <c r="D15" s="171"/>
      <c r="E15" s="171"/>
      <c r="F15" s="171"/>
      <c r="G15" s="172"/>
      <c r="H15" s="101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19"/>
      <c r="AL15" s="102"/>
      <c r="AM15" s="2"/>
      <c r="AN15" s="98"/>
      <c r="AO15" s="24"/>
      <c r="AP15" s="18"/>
      <c r="AQ15" s="18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19"/>
      <c r="BP15" s="103"/>
      <c r="BQ15" s="2"/>
      <c r="BR15" s="98"/>
      <c r="BS15" s="24"/>
      <c r="BT15" s="18"/>
      <c r="BU15" s="18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19"/>
      <c r="CT15" s="97" t="s">
        <v>206</v>
      </c>
      <c r="CU15" s="30" t="s">
        <v>22</v>
      </c>
      <c r="CV15" s="98"/>
      <c r="CW15" s="24">
        <f t="shared" si="7"/>
        <v>1</v>
      </c>
      <c r="CX15" s="18"/>
      <c r="CY15" s="18"/>
      <c r="CZ15" s="35"/>
      <c r="DA15" s="35"/>
      <c r="DB15" s="35"/>
      <c r="DC15" s="35" t="s">
        <v>100</v>
      </c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19"/>
      <c r="DX15" s="97" t="s">
        <v>217</v>
      </c>
      <c r="DY15" s="30" t="s">
        <v>22</v>
      </c>
      <c r="DZ15" s="98"/>
      <c r="EA15" s="24">
        <f>COUNTIF(EB15:FA15,"●")</f>
        <v>4</v>
      </c>
      <c r="EB15" s="74"/>
      <c r="EC15" s="18"/>
      <c r="ED15" s="35"/>
      <c r="EE15" s="35"/>
      <c r="EF15" s="35"/>
      <c r="EG15" s="35"/>
      <c r="EH15" s="35"/>
      <c r="EI15" s="35"/>
      <c r="EJ15" s="35"/>
      <c r="EK15" s="35"/>
      <c r="EL15" s="35" t="s">
        <v>100</v>
      </c>
      <c r="EM15" s="35" t="s">
        <v>100</v>
      </c>
      <c r="EN15" s="35" t="s">
        <v>100</v>
      </c>
      <c r="EO15" s="35"/>
      <c r="EP15" s="35"/>
      <c r="EQ15" s="35" t="s">
        <v>100</v>
      </c>
      <c r="ER15" s="35"/>
      <c r="ES15" s="35"/>
      <c r="ET15" s="35"/>
      <c r="EU15" s="35"/>
      <c r="EV15" s="35"/>
      <c r="EW15" s="35"/>
      <c r="EX15" s="35"/>
      <c r="EY15" s="35"/>
      <c r="EZ15" s="35"/>
      <c r="FA15" s="19"/>
    </row>
    <row r="16" spans="1:157" ht="18" customHeight="1">
      <c r="A16" s="173"/>
      <c r="B16" s="174"/>
      <c r="C16" s="174"/>
      <c r="D16" s="174"/>
      <c r="E16" s="174"/>
      <c r="F16" s="174"/>
      <c r="G16" s="175"/>
      <c r="H16" s="134"/>
      <c r="I16" s="135"/>
      <c r="J16" s="136"/>
      <c r="K16" s="137"/>
      <c r="L16" s="138"/>
      <c r="M16" s="138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41"/>
      <c r="AM16" s="135"/>
      <c r="AN16" s="142"/>
      <c r="AO16" s="137"/>
      <c r="AP16" s="138"/>
      <c r="AQ16" s="138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40"/>
      <c r="BP16" s="143"/>
      <c r="BQ16" s="135"/>
      <c r="BR16" s="142"/>
      <c r="BS16" s="137"/>
      <c r="BT16" s="138"/>
      <c r="BU16" s="138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40"/>
      <c r="CT16" s="97" t="s">
        <v>216</v>
      </c>
      <c r="CU16" s="30" t="s">
        <v>22</v>
      </c>
      <c r="CV16" s="98"/>
      <c r="CW16" s="24">
        <f>COUNTIF(CX16:DW16,"●")</f>
        <v>12</v>
      </c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25" t="s">
        <v>100</v>
      </c>
      <c r="DI16" s="125" t="s">
        <v>100</v>
      </c>
      <c r="DJ16" s="125" t="s">
        <v>100</v>
      </c>
      <c r="DK16" s="125" t="s">
        <v>100</v>
      </c>
      <c r="DL16" s="125" t="s">
        <v>100</v>
      </c>
      <c r="DM16" s="125" t="s">
        <v>100</v>
      </c>
      <c r="DN16" s="125" t="s">
        <v>100</v>
      </c>
      <c r="DO16" s="125"/>
      <c r="DP16" s="125" t="s">
        <v>100</v>
      </c>
      <c r="DQ16" s="125" t="s">
        <v>100</v>
      </c>
      <c r="DR16" s="125" t="s">
        <v>100</v>
      </c>
      <c r="DS16" s="125" t="s">
        <v>100</v>
      </c>
      <c r="DT16" s="125" t="s">
        <v>100</v>
      </c>
      <c r="DU16" s="125"/>
      <c r="DV16" s="125"/>
      <c r="DW16" s="19"/>
      <c r="DX16" s="144"/>
      <c r="DY16" s="135"/>
      <c r="DZ16" s="142"/>
      <c r="EA16" s="137"/>
      <c r="EB16" s="145"/>
      <c r="EC16" s="138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40"/>
    </row>
    <row r="17" spans="1:157" ht="18" customHeight="1" thickBot="1">
      <c r="A17" s="162" t="s">
        <v>156</v>
      </c>
      <c r="B17" s="163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4"/>
      <c r="I17" s="33"/>
      <c r="J17" s="105"/>
      <c r="K17" s="34"/>
      <c r="L17" s="21"/>
      <c r="M17" s="21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20"/>
      <c r="AL17" s="106"/>
      <c r="AM17" s="33"/>
      <c r="AN17" s="107"/>
      <c r="AO17" s="34"/>
      <c r="AP17" s="21"/>
      <c r="AQ17" s="21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20"/>
      <c r="BP17" s="106"/>
      <c r="BQ17" s="33"/>
      <c r="BR17" s="107"/>
      <c r="BS17" s="34"/>
      <c r="BT17" s="21"/>
      <c r="BU17" s="21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20"/>
      <c r="CT17" s="97" t="s">
        <v>227</v>
      </c>
      <c r="CU17" s="30" t="s">
        <v>22</v>
      </c>
      <c r="CV17" s="98"/>
      <c r="CW17" s="24">
        <f>COUNTIF(CX17:DW17,"●")</f>
        <v>11</v>
      </c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125"/>
      <c r="DI17" s="125"/>
      <c r="DJ17" s="125" t="s">
        <v>100</v>
      </c>
      <c r="DK17" s="125" t="s">
        <v>100</v>
      </c>
      <c r="DL17" s="125" t="s">
        <v>100</v>
      </c>
      <c r="DM17" s="125" t="s">
        <v>100</v>
      </c>
      <c r="DN17" s="125" t="s">
        <v>100</v>
      </c>
      <c r="DO17" s="125" t="s">
        <v>100</v>
      </c>
      <c r="DP17" s="125" t="s">
        <v>100</v>
      </c>
      <c r="DQ17" s="125" t="s">
        <v>100</v>
      </c>
      <c r="DR17" s="125" t="s">
        <v>100</v>
      </c>
      <c r="DS17" s="125" t="s">
        <v>100</v>
      </c>
      <c r="DT17" s="125" t="s">
        <v>100</v>
      </c>
      <c r="DU17" s="125"/>
      <c r="DV17" s="125"/>
      <c r="DW17" s="19"/>
      <c r="DX17" s="106"/>
      <c r="DY17" s="33"/>
      <c r="DZ17" s="107"/>
      <c r="EA17" s="34"/>
      <c r="EB17" s="21"/>
      <c r="EC17" s="21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20"/>
    </row>
    <row r="18" spans="1:171" ht="18" customHeight="1">
      <c r="A18" s="151" t="s">
        <v>162</v>
      </c>
      <c r="B18" s="152"/>
      <c r="C18" s="75">
        <v>1</v>
      </c>
      <c r="D18" s="76" t="s">
        <v>161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3" t="s">
        <v>17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188" t="s">
        <v>19</v>
      </c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90"/>
      <c r="CT18" s="189" t="s">
        <v>18</v>
      </c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3" t="s">
        <v>16</v>
      </c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5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</row>
    <row r="19" spans="1:171" ht="18" customHeight="1">
      <c r="A19" s="151" t="s">
        <v>204</v>
      </c>
      <c r="B19" s="152"/>
      <c r="C19" s="78">
        <v>1</v>
      </c>
      <c r="D19" s="76" t="s">
        <v>205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16" t="s">
        <v>62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7"/>
      <c r="BP19" s="210" t="s">
        <v>64</v>
      </c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2"/>
      <c r="CT19" s="211" t="s">
        <v>208</v>
      </c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0" t="s">
        <v>66</v>
      </c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</row>
    <row r="20" spans="1:171" ht="18" customHeight="1">
      <c r="A20" s="151" t="s">
        <v>214</v>
      </c>
      <c r="B20" s="152"/>
      <c r="C20" s="75" t="s">
        <v>215</v>
      </c>
      <c r="D20" s="76" t="s">
        <v>213</v>
      </c>
      <c r="E20" s="76"/>
      <c r="F20" s="76"/>
      <c r="G20" s="77"/>
      <c r="H20" s="40" t="s">
        <v>6</v>
      </c>
      <c r="I20" s="180">
        <f>COUNTIF(I24:I31,"재적")</f>
        <v>5</v>
      </c>
      <c r="J20" s="181"/>
      <c r="K20" s="182"/>
      <c r="L20" s="183" t="s">
        <v>7</v>
      </c>
      <c r="M20" s="183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5"/>
      <c r="AL20" s="40" t="s">
        <v>6</v>
      </c>
      <c r="AM20" s="180">
        <f>COUNTIF(AM24:AM31,"재적")</f>
        <v>4</v>
      </c>
      <c r="AN20" s="181"/>
      <c r="AO20" s="182"/>
      <c r="AP20" s="183" t="s">
        <v>7</v>
      </c>
      <c r="AQ20" s="183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5"/>
      <c r="BP20" s="40" t="s">
        <v>6</v>
      </c>
      <c r="BQ20" s="180">
        <f>COUNTIF(BQ24:BQ31,"재적")</f>
        <v>8</v>
      </c>
      <c r="BR20" s="181"/>
      <c r="BS20" s="182"/>
      <c r="BT20" s="184" t="s">
        <v>7</v>
      </c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4"/>
      <c r="CT20" s="37" t="s">
        <v>6</v>
      </c>
      <c r="CU20" s="180">
        <f>COUNTIF(CU24:CU31,"재적")</f>
        <v>4</v>
      </c>
      <c r="CV20" s="181"/>
      <c r="CW20" s="182"/>
      <c r="CX20" s="184" t="s">
        <v>7</v>
      </c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40" t="s">
        <v>6</v>
      </c>
      <c r="DY20" s="180">
        <f>COUNTIF(DY24:DY31,"재적")</f>
        <v>5</v>
      </c>
      <c r="DZ20" s="181"/>
      <c r="EA20" s="182"/>
      <c r="EB20" s="183" t="s">
        <v>7</v>
      </c>
      <c r="EC20" s="183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5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ht="18" customHeight="1">
      <c r="A21" s="168" t="s">
        <v>218</v>
      </c>
      <c r="B21" s="169"/>
      <c r="C21" s="78">
        <v>1</v>
      </c>
      <c r="D21" s="76" t="s">
        <v>219</v>
      </c>
      <c r="E21" s="76"/>
      <c r="F21" s="79"/>
      <c r="G21" s="80"/>
      <c r="H21" s="41" t="s">
        <v>8</v>
      </c>
      <c r="I21" s="118">
        <f>COUNTIF(I24:I31,"신입")</f>
        <v>0</v>
      </c>
      <c r="J21" s="176">
        <v>1855</v>
      </c>
      <c r="K21" s="177"/>
      <c r="L21" s="28">
        <f aca="true" t="shared" si="8" ref="L21:AK21">COUNTIF(L24:L31,"●")</f>
        <v>4</v>
      </c>
      <c r="M21" s="28">
        <f t="shared" si="8"/>
        <v>5</v>
      </c>
      <c r="N21" s="28">
        <f t="shared" si="8"/>
        <v>4</v>
      </c>
      <c r="O21" s="28">
        <f t="shared" si="8"/>
        <v>5</v>
      </c>
      <c r="P21" s="28">
        <f t="shared" si="8"/>
        <v>5</v>
      </c>
      <c r="Q21" s="28">
        <f t="shared" si="8"/>
        <v>4</v>
      </c>
      <c r="R21" s="28">
        <f t="shared" si="8"/>
        <v>5</v>
      </c>
      <c r="S21" s="28">
        <f t="shared" si="8"/>
        <v>5</v>
      </c>
      <c r="T21" s="28">
        <f t="shared" si="8"/>
        <v>5</v>
      </c>
      <c r="U21" s="28">
        <f t="shared" si="8"/>
        <v>5</v>
      </c>
      <c r="V21" s="28">
        <f t="shared" si="8"/>
        <v>5</v>
      </c>
      <c r="W21" s="28">
        <f t="shared" si="8"/>
        <v>4</v>
      </c>
      <c r="X21" s="28">
        <f t="shared" si="8"/>
        <v>5</v>
      </c>
      <c r="Y21" s="28">
        <f t="shared" si="8"/>
        <v>4</v>
      </c>
      <c r="Z21" s="28">
        <f t="shared" si="8"/>
        <v>4</v>
      </c>
      <c r="AA21" s="28">
        <f t="shared" si="8"/>
        <v>4</v>
      </c>
      <c r="AB21" s="28">
        <f t="shared" si="8"/>
        <v>4</v>
      </c>
      <c r="AC21" s="28">
        <f t="shared" si="8"/>
        <v>4</v>
      </c>
      <c r="AD21" s="28">
        <f t="shared" si="8"/>
        <v>4</v>
      </c>
      <c r="AE21" s="28">
        <f t="shared" si="8"/>
        <v>4</v>
      </c>
      <c r="AF21" s="28">
        <f t="shared" si="8"/>
        <v>4</v>
      </c>
      <c r="AG21" s="28">
        <f t="shared" si="8"/>
        <v>4</v>
      </c>
      <c r="AH21" s="28">
        <f t="shared" si="8"/>
        <v>5</v>
      </c>
      <c r="AI21" s="28">
        <f t="shared" si="8"/>
        <v>0</v>
      </c>
      <c r="AJ21" s="28">
        <f t="shared" si="8"/>
        <v>0</v>
      </c>
      <c r="AK21" s="148">
        <f t="shared" si="8"/>
        <v>0</v>
      </c>
      <c r="AL21" s="41" t="s">
        <v>8</v>
      </c>
      <c r="AM21" s="118">
        <f>COUNTIF(AM24:AM31,"신입")</f>
        <v>0</v>
      </c>
      <c r="AN21" s="176">
        <v>3394</v>
      </c>
      <c r="AO21" s="177"/>
      <c r="AP21" s="28">
        <f aca="true" t="shared" si="9" ref="AP21:BO21">COUNTIF(AP24:AP31,"●")</f>
        <v>3</v>
      </c>
      <c r="AQ21" s="28">
        <f t="shared" si="9"/>
        <v>2</v>
      </c>
      <c r="AR21" s="28">
        <f t="shared" si="9"/>
        <v>3</v>
      </c>
      <c r="AS21" s="28">
        <f t="shared" si="9"/>
        <v>0</v>
      </c>
      <c r="AT21" s="28">
        <f t="shared" si="9"/>
        <v>3</v>
      </c>
      <c r="AU21" s="28">
        <f t="shared" si="9"/>
        <v>2</v>
      </c>
      <c r="AV21" s="28">
        <f t="shared" si="9"/>
        <v>4</v>
      </c>
      <c r="AW21" s="28">
        <f t="shared" si="9"/>
        <v>3</v>
      </c>
      <c r="AX21" s="28">
        <f t="shared" si="9"/>
        <v>2</v>
      </c>
      <c r="AY21" s="28">
        <f t="shared" si="9"/>
        <v>1</v>
      </c>
      <c r="AZ21" s="28">
        <f t="shared" si="9"/>
        <v>3</v>
      </c>
      <c r="BA21" s="28">
        <f t="shared" si="9"/>
        <v>3</v>
      </c>
      <c r="BB21" s="28">
        <f t="shared" si="9"/>
        <v>3</v>
      </c>
      <c r="BC21" s="28">
        <f t="shared" si="9"/>
        <v>2</v>
      </c>
      <c r="BD21" s="28">
        <f t="shared" si="9"/>
        <v>2</v>
      </c>
      <c r="BE21" s="28">
        <f t="shared" si="9"/>
        <v>3</v>
      </c>
      <c r="BF21" s="28">
        <f t="shared" si="9"/>
        <v>3</v>
      </c>
      <c r="BG21" s="28">
        <f t="shared" si="9"/>
        <v>3</v>
      </c>
      <c r="BH21" s="28">
        <f t="shared" si="9"/>
        <v>3</v>
      </c>
      <c r="BI21" s="28">
        <f t="shared" si="9"/>
        <v>2</v>
      </c>
      <c r="BJ21" s="28">
        <f t="shared" si="9"/>
        <v>3</v>
      </c>
      <c r="BK21" s="28">
        <f t="shared" si="9"/>
        <v>2</v>
      </c>
      <c r="BL21" s="28">
        <f t="shared" si="9"/>
        <v>2</v>
      </c>
      <c r="BM21" s="28">
        <f t="shared" si="9"/>
        <v>0</v>
      </c>
      <c r="BN21" s="28">
        <f t="shared" si="9"/>
        <v>0</v>
      </c>
      <c r="BO21" s="28">
        <f t="shared" si="9"/>
        <v>0</v>
      </c>
      <c r="BP21" s="41" t="s">
        <v>8</v>
      </c>
      <c r="BQ21" s="132"/>
      <c r="BR21" s="176">
        <v>1132</v>
      </c>
      <c r="BS21" s="177"/>
      <c r="BT21" s="28">
        <f aca="true" t="shared" si="10" ref="BT21:CS21">COUNTIF(BT24:BT31,"●")</f>
        <v>4</v>
      </c>
      <c r="BU21" s="28">
        <f t="shared" si="10"/>
        <v>5</v>
      </c>
      <c r="BV21" s="28">
        <f t="shared" si="10"/>
        <v>5</v>
      </c>
      <c r="BW21" s="28">
        <f t="shared" si="10"/>
        <v>2</v>
      </c>
      <c r="BX21" s="28">
        <f t="shared" si="10"/>
        <v>4</v>
      </c>
      <c r="BY21" s="28">
        <f t="shared" si="10"/>
        <v>5</v>
      </c>
      <c r="BZ21" s="28">
        <f t="shared" si="10"/>
        <v>5</v>
      </c>
      <c r="CA21" s="28">
        <f t="shared" si="10"/>
        <v>5</v>
      </c>
      <c r="CB21" s="28">
        <f t="shared" si="10"/>
        <v>4</v>
      </c>
      <c r="CC21" s="28">
        <f t="shared" si="10"/>
        <v>5</v>
      </c>
      <c r="CD21" s="28">
        <f t="shared" si="10"/>
        <v>4</v>
      </c>
      <c r="CE21" s="28">
        <f t="shared" si="10"/>
        <v>4</v>
      </c>
      <c r="CF21" s="28">
        <f t="shared" si="10"/>
        <v>5</v>
      </c>
      <c r="CG21" s="28">
        <f t="shared" si="10"/>
        <v>4</v>
      </c>
      <c r="CH21" s="28">
        <f t="shared" si="10"/>
        <v>5</v>
      </c>
      <c r="CI21" s="28">
        <f t="shared" si="10"/>
        <v>5</v>
      </c>
      <c r="CJ21" s="28">
        <f t="shared" si="10"/>
        <v>4</v>
      </c>
      <c r="CK21" s="28">
        <f t="shared" si="10"/>
        <v>4</v>
      </c>
      <c r="CL21" s="28">
        <f t="shared" si="10"/>
        <v>3</v>
      </c>
      <c r="CM21" s="28">
        <f t="shared" si="10"/>
        <v>4</v>
      </c>
      <c r="CN21" s="28">
        <f t="shared" si="10"/>
        <v>5</v>
      </c>
      <c r="CO21" s="28">
        <f t="shared" si="10"/>
        <v>4</v>
      </c>
      <c r="CP21" s="28">
        <f t="shared" si="10"/>
        <v>5</v>
      </c>
      <c r="CQ21" s="28">
        <f t="shared" si="10"/>
        <v>0</v>
      </c>
      <c r="CR21" s="28">
        <f t="shared" si="10"/>
        <v>0</v>
      </c>
      <c r="CS21" s="148">
        <f t="shared" si="10"/>
        <v>0</v>
      </c>
      <c r="CT21" s="38" t="s">
        <v>8</v>
      </c>
      <c r="CU21" s="118"/>
      <c r="CV21" s="176">
        <v>673</v>
      </c>
      <c r="CW21" s="177"/>
      <c r="CX21" s="28">
        <f aca="true" t="shared" si="11" ref="CX21:DW21">COUNTIF(CX24:CX31,"●")</f>
        <v>0</v>
      </c>
      <c r="CY21" s="28">
        <f t="shared" si="11"/>
        <v>3</v>
      </c>
      <c r="CZ21" s="28">
        <f t="shared" si="11"/>
        <v>0</v>
      </c>
      <c r="DA21" s="28">
        <f t="shared" si="11"/>
        <v>0</v>
      </c>
      <c r="DB21" s="28">
        <f t="shared" si="11"/>
        <v>0</v>
      </c>
      <c r="DC21" s="28">
        <f t="shared" si="11"/>
        <v>3</v>
      </c>
      <c r="DD21" s="28">
        <f t="shared" si="11"/>
        <v>3</v>
      </c>
      <c r="DE21" s="28">
        <f t="shared" si="11"/>
        <v>3</v>
      </c>
      <c r="DF21" s="28">
        <f t="shared" si="11"/>
        <v>3</v>
      </c>
      <c r="DG21" s="28">
        <f t="shared" si="11"/>
        <v>2</v>
      </c>
      <c r="DH21" s="28">
        <f t="shared" si="11"/>
        <v>3</v>
      </c>
      <c r="DI21" s="28">
        <f t="shared" si="11"/>
        <v>4</v>
      </c>
      <c r="DJ21" s="28">
        <f t="shared" si="11"/>
        <v>0</v>
      </c>
      <c r="DK21" s="28">
        <f t="shared" si="11"/>
        <v>3</v>
      </c>
      <c r="DL21" s="28">
        <f t="shared" si="11"/>
        <v>3</v>
      </c>
      <c r="DM21" s="28">
        <f t="shared" si="11"/>
        <v>3</v>
      </c>
      <c r="DN21" s="28">
        <f t="shared" si="11"/>
        <v>0</v>
      </c>
      <c r="DO21" s="28">
        <f t="shared" si="11"/>
        <v>0</v>
      </c>
      <c r="DP21" s="28">
        <f t="shared" si="11"/>
        <v>0</v>
      </c>
      <c r="DQ21" s="28">
        <f t="shared" si="11"/>
        <v>3</v>
      </c>
      <c r="DR21" s="28">
        <f t="shared" si="11"/>
        <v>3</v>
      </c>
      <c r="DS21" s="28">
        <f t="shared" si="11"/>
        <v>3</v>
      </c>
      <c r="DT21" s="28">
        <f t="shared" si="11"/>
        <v>0</v>
      </c>
      <c r="DU21" s="28">
        <f t="shared" si="11"/>
        <v>0</v>
      </c>
      <c r="DV21" s="28">
        <f t="shared" si="11"/>
        <v>0</v>
      </c>
      <c r="DW21" s="28">
        <f t="shared" si="11"/>
        <v>0</v>
      </c>
      <c r="DX21" s="41" t="s">
        <v>8</v>
      </c>
      <c r="DY21" s="118"/>
      <c r="DZ21" s="176">
        <v>961</v>
      </c>
      <c r="EA21" s="177"/>
      <c r="EB21" s="28">
        <f aca="true" t="shared" si="12" ref="EB21:FA21">COUNTIF(EB24:EB31,"●")</f>
        <v>5</v>
      </c>
      <c r="EC21" s="28">
        <f t="shared" si="12"/>
        <v>4</v>
      </c>
      <c r="ED21" s="28">
        <f t="shared" si="12"/>
        <v>4</v>
      </c>
      <c r="EE21" s="28">
        <f t="shared" si="12"/>
        <v>2</v>
      </c>
      <c r="EF21" s="28">
        <f t="shared" si="12"/>
        <v>5</v>
      </c>
      <c r="EG21" s="28">
        <f t="shared" si="12"/>
        <v>4</v>
      </c>
      <c r="EH21" s="28">
        <f t="shared" si="12"/>
        <v>5</v>
      </c>
      <c r="EI21" s="28">
        <f t="shared" si="12"/>
        <v>4</v>
      </c>
      <c r="EJ21" s="28">
        <f t="shared" si="12"/>
        <v>5</v>
      </c>
      <c r="EK21" s="28">
        <f t="shared" si="12"/>
        <v>5</v>
      </c>
      <c r="EL21" s="28">
        <f t="shared" si="12"/>
        <v>5</v>
      </c>
      <c r="EM21" s="28">
        <f t="shared" si="12"/>
        <v>5</v>
      </c>
      <c r="EN21" s="28">
        <f t="shared" si="12"/>
        <v>5</v>
      </c>
      <c r="EO21" s="28">
        <f t="shared" si="12"/>
        <v>5</v>
      </c>
      <c r="EP21" s="28">
        <f t="shared" si="12"/>
        <v>5</v>
      </c>
      <c r="EQ21" s="28">
        <f t="shared" si="12"/>
        <v>4</v>
      </c>
      <c r="ER21" s="28">
        <f t="shared" si="12"/>
        <v>2</v>
      </c>
      <c r="ES21" s="28">
        <f t="shared" si="12"/>
        <v>5</v>
      </c>
      <c r="ET21" s="28">
        <f t="shared" si="12"/>
        <v>3</v>
      </c>
      <c r="EU21" s="28">
        <f t="shared" si="12"/>
        <v>5</v>
      </c>
      <c r="EV21" s="28">
        <f t="shared" si="12"/>
        <v>4</v>
      </c>
      <c r="EW21" s="28">
        <f t="shared" si="12"/>
        <v>4</v>
      </c>
      <c r="EX21" s="28">
        <f t="shared" si="12"/>
        <v>4</v>
      </c>
      <c r="EY21" s="28">
        <f t="shared" si="12"/>
        <v>0</v>
      </c>
      <c r="EZ21" s="28">
        <f t="shared" si="12"/>
        <v>0</v>
      </c>
      <c r="FA21" s="148">
        <f t="shared" si="12"/>
        <v>0</v>
      </c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</row>
    <row r="22" spans="1:171" ht="18" customHeight="1">
      <c r="A22" s="168" t="s">
        <v>220</v>
      </c>
      <c r="B22" s="169"/>
      <c r="C22" s="75" t="s">
        <v>158</v>
      </c>
      <c r="D22" s="76" t="s">
        <v>223</v>
      </c>
      <c r="E22" s="76" t="s">
        <v>226</v>
      </c>
      <c r="F22" s="79"/>
      <c r="G22" s="80"/>
      <c r="H22" s="42" t="s">
        <v>9</v>
      </c>
      <c r="I22" s="117">
        <f>COUNTIF(I24:I31,"등반")</f>
        <v>0</v>
      </c>
      <c r="J22" s="178"/>
      <c r="K22" s="179"/>
      <c r="L22" s="203">
        <f>AH21*10+I21*10+I22*20+(J24+J25+J26+J27+J28+J29+J30+J31)</f>
        <v>89</v>
      </c>
      <c r="M22" s="203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5"/>
      <c r="AL22" s="42" t="s">
        <v>9</v>
      </c>
      <c r="AM22" s="117">
        <f>COUNTIF(AM24:AM31,"등반")</f>
        <v>0</v>
      </c>
      <c r="AN22" s="178"/>
      <c r="AO22" s="179"/>
      <c r="AP22" s="203">
        <f>BL21*10+AM21*10+AM22*20+(AN24+AN25+AN26+AN27+AN28+AN29+AN30+AN31)</f>
        <v>20</v>
      </c>
      <c r="AQ22" s="203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5"/>
      <c r="BP22" s="42" t="s">
        <v>9</v>
      </c>
      <c r="BQ22" s="119"/>
      <c r="BR22" s="178"/>
      <c r="BS22" s="179"/>
      <c r="BT22" s="203">
        <f>CP21*10+BQ21*10+BQ22*20+(BR24+BR25+BR26+BR27+BR28+BR29+BR30+BR31)</f>
        <v>54</v>
      </c>
      <c r="BU22" s="203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5"/>
      <c r="CT22" s="39" t="s">
        <v>9</v>
      </c>
      <c r="CU22" s="117"/>
      <c r="CV22" s="178"/>
      <c r="CW22" s="179"/>
      <c r="CX22" s="203">
        <f>DT21*10+CU21*10+CU22*20+(CV24+CV25+CV26+CV27+CV28+CV29+CV30+CV31)</f>
        <v>0</v>
      </c>
      <c r="CY22" s="203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42" t="s">
        <v>9</v>
      </c>
      <c r="DY22" s="117">
        <f>COUNTIF(BQ31:BQ31,"등반")</f>
        <v>0</v>
      </c>
      <c r="DZ22" s="178"/>
      <c r="EA22" s="179"/>
      <c r="EB22" s="203">
        <f>EX21*10+DY21*10+DY22*20+(DZ24+DZ25+DZ26+DZ27+DZ28+DZ29+DZ30+DZ31)</f>
        <v>40</v>
      </c>
      <c r="EC22" s="203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5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</row>
    <row r="23" spans="1:171" ht="18" customHeight="1">
      <c r="A23" s="168" t="s">
        <v>221</v>
      </c>
      <c r="B23" s="169"/>
      <c r="C23" s="75" t="s">
        <v>159</v>
      </c>
      <c r="D23" s="76" t="s">
        <v>223</v>
      </c>
      <c r="E23" s="76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7">
        <v>3</v>
      </c>
      <c r="O23" s="127">
        <v>4</v>
      </c>
      <c r="P23" s="127">
        <v>5</v>
      </c>
      <c r="Q23" s="127">
        <v>6</v>
      </c>
      <c r="R23" s="127">
        <v>7</v>
      </c>
      <c r="S23" s="127">
        <v>8</v>
      </c>
      <c r="T23" s="127">
        <v>9</v>
      </c>
      <c r="U23" s="127">
        <v>10</v>
      </c>
      <c r="V23" s="127">
        <v>11</v>
      </c>
      <c r="W23" s="127">
        <v>12</v>
      </c>
      <c r="X23" s="127">
        <v>13</v>
      </c>
      <c r="Y23" s="127">
        <v>14</v>
      </c>
      <c r="Z23" s="127">
        <v>15</v>
      </c>
      <c r="AA23" s="127">
        <v>16</v>
      </c>
      <c r="AB23" s="127">
        <v>17</v>
      </c>
      <c r="AC23" s="127">
        <v>18</v>
      </c>
      <c r="AD23" s="127">
        <v>19</v>
      </c>
      <c r="AE23" s="127">
        <v>20</v>
      </c>
      <c r="AF23" s="127">
        <v>21</v>
      </c>
      <c r="AG23" s="127">
        <v>22</v>
      </c>
      <c r="AH23" s="127">
        <v>23</v>
      </c>
      <c r="AI23" s="127">
        <v>24</v>
      </c>
      <c r="AJ23" s="127">
        <v>25</v>
      </c>
      <c r="AK23" s="147">
        <v>26</v>
      </c>
      <c r="AL23" s="41" t="s">
        <v>10</v>
      </c>
      <c r="AM23" s="4" t="s">
        <v>11</v>
      </c>
      <c r="AN23" s="4" t="s">
        <v>56</v>
      </c>
      <c r="AO23" s="4" t="s">
        <v>12</v>
      </c>
      <c r="AP23" s="24">
        <v>1</v>
      </c>
      <c r="AQ23" s="24">
        <v>2</v>
      </c>
      <c r="AR23" s="127">
        <v>3</v>
      </c>
      <c r="AS23" s="127">
        <v>4</v>
      </c>
      <c r="AT23" s="127">
        <v>5</v>
      </c>
      <c r="AU23" s="127">
        <v>6</v>
      </c>
      <c r="AV23" s="127">
        <v>7</v>
      </c>
      <c r="AW23" s="127">
        <v>8</v>
      </c>
      <c r="AX23" s="127">
        <v>9</v>
      </c>
      <c r="AY23" s="127">
        <v>10</v>
      </c>
      <c r="AZ23" s="127">
        <v>11</v>
      </c>
      <c r="BA23" s="127">
        <v>12</v>
      </c>
      <c r="BB23" s="127">
        <v>13</v>
      </c>
      <c r="BC23" s="127">
        <v>14</v>
      </c>
      <c r="BD23" s="127">
        <v>15</v>
      </c>
      <c r="BE23" s="127">
        <v>16</v>
      </c>
      <c r="BF23" s="127">
        <v>17</v>
      </c>
      <c r="BG23" s="127">
        <v>18</v>
      </c>
      <c r="BH23" s="127">
        <v>19</v>
      </c>
      <c r="BI23" s="127">
        <v>20</v>
      </c>
      <c r="BJ23" s="127">
        <v>21</v>
      </c>
      <c r="BK23" s="127">
        <v>22</v>
      </c>
      <c r="BL23" s="127">
        <v>23</v>
      </c>
      <c r="BM23" s="127">
        <v>24</v>
      </c>
      <c r="BN23" s="127">
        <v>25</v>
      </c>
      <c r="BO23" s="127">
        <v>26</v>
      </c>
      <c r="BP23" s="41" t="s">
        <v>10</v>
      </c>
      <c r="BQ23" s="4" t="s">
        <v>11</v>
      </c>
      <c r="BR23" s="4" t="s">
        <v>56</v>
      </c>
      <c r="BS23" s="4" t="s">
        <v>12</v>
      </c>
      <c r="BT23" s="24">
        <v>1</v>
      </c>
      <c r="BU23" s="24">
        <v>2</v>
      </c>
      <c r="BV23" s="127">
        <v>3</v>
      </c>
      <c r="BW23" s="127">
        <v>4</v>
      </c>
      <c r="BX23" s="127">
        <v>5</v>
      </c>
      <c r="BY23" s="127">
        <v>6</v>
      </c>
      <c r="BZ23" s="127">
        <v>7</v>
      </c>
      <c r="CA23" s="127">
        <v>8</v>
      </c>
      <c r="CB23" s="127">
        <v>9</v>
      </c>
      <c r="CC23" s="127">
        <v>10</v>
      </c>
      <c r="CD23" s="127">
        <v>11</v>
      </c>
      <c r="CE23" s="127">
        <v>12</v>
      </c>
      <c r="CF23" s="127">
        <v>13</v>
      </c>
      <c r="CG23" s="127">
        <v>14</v>
      </c>
      <c r="CH23" s="127">
        <v>15</v>
      </c>
      <c r="CI23" s="127">
        <v>16</v>
      </c>
      <c r="CJ23" s="127">
        <v>17</v>
      </c>
      <c r="CK23" s="127">
        <v>18</v>
      </c>
      <c r="CL23" s="127">
        <v>19</v>
      </c>
      <c r="CM23" s="127">
        <v>20</v>
      </c>
      <c r="CN23" s="127">
        <v>21</v>
      </c>
      <c r="CO23" s="127">
        <v>22</v>
      </c>
      <c r="CP23" s="127">
        <v>23</v>
      </c>
      <c r="CQ23" s="127">
        <v>24</v>
      </c>
      <c r="CR23" s="127">
        <v>25</v>
      </c>
      <c r="CS23" s="147">
        <v>26</v>
      </c>
      <c r="CT23" s="38" t="s">
        <v>10</v>
      </c>
      <c r="CU23" s="4" t="s">
        <v>11</v>
      </c>
      <c r="CV23" s="4" t="s">
        <v>56</v>
      </c>
      <c r="CW23" s="4" t="s">
        <v>12</v>
      </c>
      <c r="CX23" s="24">
        <v>1</v>
      </c>
      <c r="CY23" s="24">
        <v>2</v>
      </c>
      <c r="CZ23" s="127">
        <v>3</v>
      </c>
      <c r="DA23" s="127">
        <v>4</v>
      </c>
      <c r="DB23" s="127">
        <v>5</v>
      </c>
      <c r="DC23" s="127">
        <v>6</v>
      </c>
      <c r="DD23" s="127">
        <v>7</v>
      </c>
      <c r="DE23" s="127">
        <v>8</v>
      </c>
      <c r="DF23" s="127">
        <v>9</v>
      </c>
      <c r="DG23" s="127">
        <v>10</v>
      </c>
      <c r="DH23" s="127">
        <v>11</v>
      </c>
      <c r="DI23" s="127">
        <v>12</v>
      </c>
      <c r="DJ23" s="127">
        <v>13</v>
      </c>
      <c r="DK23" s="127">
        <v>14</v>
      </c>
      <c r="DL23" s="127">
        <v>15</v>
      </c>
      <c r="DM23" s="127">
        <v>16</v>
      </c>
      <c r="DN23" s="127">
        <v>17</v>
      </c>
      <c r="DO23" s="127">
        <v>18</v>
      </c>
      <c r="DP23" s="127">
        <v>19</v>
      </c>
      <c r="DQ23" s="127">
        <v>20</v>
      </c>
      <c r="DR23" s="127">
        <v>21</v>
      </c>
      <c r="DS23" s="127">
        <v>22</v>
      </c>
      <c r="DT23" s="127">
        <v>23</v>
      </c>
      <c r="DU23" s="127">
        <v>24</v>
      </c>
      <c r="DV23" s="127">
        <v>25</v>
      </c>
      <c r="DW23" s="127">
        <v>26</v>
      </c>
      <c r="DX23" s="41" t="s">
        <v>10</v>
      </c>
      <c r="DY23" s="4" t="s">
        <v>11</v>
      </c>
      <c r="DZ23" s="4" t="s">
        <v>56</v>
      </c>
      <c r="EA23" s="4" t="s">
        <v>12</v>
      </c>
      <c r="EB23" s="24">
        <v>1</v>
      </c>
      <c r="EC23" s="24">
        <v>2</v>
      </c>
      <c r="ED23" s="127">
        <v>3</v>
      </c>
      <c r="EE23" s="127">
        <v>4</v>
      </c>
      <c r="EF23" s="127">
        <v>5</v>
      </c>
      <c r="EG23" s="127">
        <v>6</v>
      </c>
      <c r="EH23" s="127">
        <v>7</v>
      </c>
      <c r="EI23" s="127">
        <v>8</v>
      </c>
      <c r="EJ23" s="127">
        <v>9</v>
      </c>
      <c r="EK23" s="127">
        <v>10</v>
      </c>
      <c r="EL23" s="127">
        <v>11</v>
      </c>
      <c r="EM23" s="127">
        <v>12</v>
      </c>
      <c r="EN23" s="127">
        <v>13</v>
      </c>
      <c r="EO23" s="127">
        <v>14</v>
      </c>
      <c r="EP23" s="127">
        <v>15</v>
      </c>
      <c r="EQ23" s="127">
        <v>16</v>
      </c>
      <c r="ER23" s="127">
        <v>17</v>
      </c>
      <c r="ES23" s="127">
        <v>18</v>
      </c>
      <c r="ET23" s="127">
        <v>19</v>
      </c>
      <c r="EU23" s="127">
        <v>20</v>
      </c>
      <c r="EV23" s="127">
        <v>21</v>
      </c>
      <c r="EW23" s="127">
        <v>22</v>
      </c>
      <c r="EX23" s="127">
        <v>23</v>
      </c>
      <c r="EY23" s="127">
        <v>24</v>
      </c>
      <c r="EZ23" s="127">
        <v>25</v>
      </c>
      <c r="FA23" s="147">
        <v>26</v>
      </c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</row>
    <row r="24" spans="1:171" ht="18" customHeight="1">
      <c r="A24" s="168" t="s">
        <v>222</v>
      </c>
      <c r="B24" s="169"/>
      <c r="C24" s="75" t="s">
        <v>159</v>
      </c>
      <c r="D24" s="76" t="s">
        <v>223</v>
      </c>
      <c r="E24" s="79"/>
      <c r="F24" s="79"/>
      <c r="G24" s="80"/>
      <c r="H24" s="123" t="s">
        <v>46</v>
      </c>
      <c r="I24" s="30" t="s">
        <v>22</v>
      </c>
      <c r="J24" s="109">
        <v>8</v>
      </c>
      <c r="K24" s="24">
        <f>COUNTIF(L24:AK24,"●")</f>
        <v>23</v>
      </c>
      <c r="L24" s="74" t="s">
        <v>148</v>
      </c>
      <c r="M24" s="74" t="s">
        <v>148</v>
      </c>
      <c r="N24" s="125" t="s">
        <v>100</v>
      </c>
      <c r="O24" s="125" t="s">
        <v>100</v>
      </c>
      <c r="P24" s="125" t="s">
        <v>100</v>
      </c>
      <c r="Q24" s="125" t="s">
        <v>100</v>
      </c>
      <c r="R24" s="125" t="s">
        <v>100</v>
      </c>
      <c r="S24" s="125" t="s">
        <v>100</v>
      </c>
      <c r="T24" s="125" t="s">
        <v>100</v>
      </c>
      <c r="U24" s="125" t="s">
        <v>100</v>
      </c>
      <c r="V24" s="125" t="s">
        <v>100</v>
      </c>
      <c r="W24" s="125" t="s">
        <v>100</v>
      </c>
      <c r="X24" s="125" t="s">
        <v>100</v>
      </c>
      <c r="Y24" s="125" t="s">
        <v>100</v>
      </c>
      <c r="Z24" s="125" t="s">
        <v>100</v>
      </c>
      <c r="AA24" s="125" t="s">
        <v>100</v>
      </c>
      <c r="AB24" s="125" t="s">
        <v>100</v>
      </c>
      <c r="AC24" s="125" t="s">
        <v>100</v>
      </c>
      <c r="AD24" s="125" t="s">
        <v>100</v>
      </c>
      <c r="AE24" s="125" t="s">
        <v>100</v>
      </c>
      <c r="AF24" s="125" t="s">
        <v>100</v>
      </c>
      <c r="AG24" s="125" t="s">
        <v>100</v>
      </c>
      <c r="AH24" s="125" t="s">
        <v>100</v>
      </c>
      <c r="AI24" s="125"/>
      <c r="AJ24" s="125"/>
      <c r="AK24" s="19"/>
      <c r="AL24" s="108" t="s">
        <v>47</v>
      </c>
      <c r="AM24" s="30" t="s">
        <v>22</v>
      </c>
      <c r="AN24" s="109"/>
      <c r="AO24" s="24">
        <f>COUNTIF(AP24:BO24,"●")</f>
        <v>15</v>
      </c>
      <c r="AP24" s="74" t="s">
        <v>148</v>
      </c>
      <c r="AQ24" s="18"/>
      <c r="AR24" s="35" t="s">
        <v>100</v>
      </c>
      <c r="AS24" s="35"/>
      <c r="AT24" s="35" t="s">
        <v>100</v>
      </c>
      <c r="AU24" s="35" t="s">
        <v>100</v>
      </c>
      <c r="AV24" s="35" t="s">
        <v>100</v>
      </c>
      <c r="AW24" s="35" t="s">
        <v>100</v>
      </c>
      <c r="AX24" s="35" t="s">
        <v>100</v>
      </c>
      <c r="AY24" s="35"/>
      <c r="AZ24" s="35" t="s">
        <v>100</v>
      </c>
      <c r="BA24" s="35" t="s">
        <v>100</v>
      </c>
      <c r="BB24" s="35" t="s">
        <v>100</v>
      </c>
      <c r="BC24" s="35"/>
      <c r="BD24" s="35"/>
      <c r="BE24" s="35" t="s">
        <v>100</v>
      </c>
      <c r="BF24" s="35" t="s">
        <v>100</v>
      </c>
      <c r="BG24" s="35" t="s">
        <v>100</v>
      </c>
      <c r="BH24" s="35" t="s">
        <v>100</v>
      </c>
      <c r="BI24" s="35"/>
      <c r="BJ24" s="35" t="s">
        <v>100</v>
      </c>
      <c r="BK24" s="35"/>
      <c r="BL24" s="35"/>
      <c r="BM24" s="35"/>
      <c r="BN24" s="35"/>
      <c r="BO24" s="124"/>
      <c r="BP24" s="123" t="s">
        <v>93</v>
      </c>
      <c r="BQ24" s="110" t="s">
        <v>21</v>
      </c>
      <c r="BR24" s="109"/>
      <c r="BS24" s="24">
        <f aca="true" t="shared" si="13" ref="BS24:BS31">COUNTIF(BT24:CS24,"●")</f>
        <v>1</v>
      </c>
      <c r="BT24" s="18"/>
      <c r="BU24" s="18"/>
      <c r="BV24" s="35"/>
      <c r="BW24" s="35"/>
      <c r="BX24" s="35"/>
      <c r="BY24" s="35" t="s">
        <v>100</v>
      </c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124"/>
      <c r="CT24" s="120" t="s">
        <v>49</v>
      </c>
      <c r="CU24" s="110" t="s">
        <v>21</v>
      </c>
      <c r="CV24" s="109"/>
      <c r="CW24" s="24">
        <f>COUNTIF(CX24:DW24,"●")</f>
        <v>13</v>
      </c>
      <c r="CX24" s="18"/>
      <c r="CY24" s="74" t="s">
        <v>148</v>
      </c>
      <c r="CZ24" s="125"/>
      <c r="DA24" s="125"/>
      <c r="DB24" s="125"/>
      <c r="DC24" s="125" t="s">
        <v>100</v>
      </c>
      <c r="DD24" s="125" t="s">
        <v>100</v>
      </c>
      <c r="DE24" s="125" t="s">
        <v>100</v>
      </c>
      <c r="DF24" s="125" t="s">
        <v>100</v>
      </c>
      <c r="DG24" s="125"/>
      <c r="DH24" s="125" t="s">
        <v>100</v>
      </c>
      <c r="DI24" s="125" t="s">
        <v>100</v>
      </c>
      <c r="DJ24" s="125"/>
      <c r="DK24" s="125" t="s">
        <v>100</v>
      </c>
      <c r="DL24" s="125" t="s">
        <v>100</v>
      </c>
      <c r="DM24" s="125" t="s">
        <v>100</v>
      </c>
      <c r="DN24" s="125"/>
      <c r="DO24" s="125"/>
      <c r="DP24" s="125">
        <v>6</v>
      </c>
      <c r="DQ24" s="125" t="s">
        <v>100</v>
      </c>
      <c r="DR24" s="125" t="s">
        <v>100</v>
      </c>
      <c r="DS24" s="125" t="s">
        <v>100</v>
      </c>
      <c r="DT24" s="125"/>
      <c r="DU24" s="125"/>
      <c r="DV24" s="125"/>
      <c r="DW24" s="124"/>
      <c r="DX24" s="123" t="s">
        <v>52</v>
      </c>
      <c r="DY24" s="110" t="s">
        <v>21</v>
      </c>
      <c r="DZ24" s="109"/>
      <c r="EA24" s="24">
        <f>COUNTIF(EB24:FA24,"●")</f>
        <v>22</v>
      </c>
      <c r="EB24" s="74" t="s">
        <v>148</v>
      </c>
      <c r="EC24" s="74" t="s">
        <v>148</v>
      </c>
      <c r="ED24" s="125" t="s">
        <v>100</v>
      </c>
      <c r="EE24" s="125" t="s">
        <v>100</v>
      </c>
      <c r="EF24" s="125" t="s">
        <v>100</v>
      </c>
      <c r="EG24" s="125" t="s">
        <v>100</v>
      </c>
      <c r="EH24" s="125" t="s">
        <v>100</v>
      </c>
      <c r="EI24" s="125" t="s">
        <v>100</v>
      </c>
      <c r="EJ24" s="125" t="s">
        <v>100</v>
      </c>
      <c r="EK24" s="125" t="s">
        <v>100</v>
      </c>
      <c r="EL24" s="125" t="s">
        <v>100</v>
      </c>
      <c r="EM24" s="125" t="s">
        <v>100</v>
      </c>
      <c r="EN24" s="125" t="s">
        <v>100</v>
      </c>
      <c r="EO24" s="125" t="s">
        <v>100</v>
      </c>
      <c r="EP24" s="125" t="s">
        <v>100</v>
      </c>
      <c r="EQ24" s="125" t="s">
        <v>100</v>
      </c>
      <c r="ER24" s="125"/>
      <c r="ES24" s="125" t="s">
        <v>100</v>
      </c>
      <c r="ET24" s="125" t="s">
        <v>100</v>
      </c>
      <c r="EU24" s="125" t="s">
        <v>100</v>
      </c>
      <c r="EV24" s="125" t="s">
        <v>100</v>
      </c>
      <c r="EW24" s="125" t="s">
        <v>100</v>
      </c>
      <c r="EX24" s="125" t="s">
        <v>100</v>
      </c>
      <c r="EY24" s="125"/>
      <c r="EZ24" s="125"/>
      <c r="FA24" s="124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</row>
    <row r="25" spans="1:171" ht="18" customHeight="1">
      <c r="A25" s="151" t="s">
        <v>228</v>
      </c>
      <c r="B25" s="152"/>
      <c r="C25" s="75" t="s">
        <v>158</v>
      </c>
      <c r="D25" s="76" t="s">
        <v>226</v>
      </c>
      <c r="E25" s="79"/>
      <c r="F25" s="79"/>
      <c r="G25" s="77"/>
      <c r="H25" s="123" t="s">
        <v>152</v>
      </c>
      <c r="I25" s="30" t="s">
        <v>22</v>
      </c>
      <c r="J25" s="109"/>
      <c r="K25" s="24">
        <f>COUNTIF(L25:AK25,"●")</f>
        <v>23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125" t="s">
        <v>100</v>
      </c>
      <c r="AI25" s="35"/>
      <c r="AJ25" s="35"/>
      <c r="AK25" s="19"/>
      <c r="AL25" s="108" t="s">
        <v>92</v>
      </c>
      <c r="AM25" s="30" t="s">
        <v>22</v>
      </c>
      <c r="AN25" s="109"/>
      <c r="AO25" s="24">
        <f>COUNTIF(AP25:BO25,"●")</f>
        <v>1</v>
      </c>
      <c r="AP25" s="18"/>
      <c r="AQ25" s="18"/>
      <c r="AR25" s="35"/>
      <c r="AS25" s="35"/>
      <c r="AT25" s="35"/>
      <c r="AU25" s="35"/>
      <c r="AV25" s="35" t="s">
        <v>100</v>
      </c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124"/>
      <c r="BP25" s="123" t="s">
        <v>48</v>
      </c>
      <c r="BQ25" s="110" t="s">
        <v>21</v>
      </c>
      <c r="BR25" s="109">
        <v>1</v>
      </c>
      <c r="BS25" s="24">
        <f t="shared" si="13"/>
        <v>22</v>
      </c>
      <c r="BT25" s="74" t="s">
        <v>148</v>
      </c>
      <c r="BU25" s="74" t="s">
        <v>148</v>
      </c>
      <c r="BV25" s="125" t="s">
        <v>100</v>
      </c>
      <c r="BW25" s="125"/>
      <c r="BX25" s="125" t="s">
        <v>100</v>
      </c>
      <c r="BY25" s="125" t="s">
        <v>100</v>
      </c>
      <c r="BZ25" s="125" t="s">
        <v>100</v>
      </c>
      <c r="CA25" s="125" t="s">
        <v>100</v>
      </c>
      <c r="CB25" s="125" t="s">
        <v>100</v>
      </c>
      <c r="CC25" s="125" t="s">
        <v>100</v>
      </c>
      <c r="CD25" s="125" t="s">
        <v>100</v>
      </c>
      <c r="CE25" s="125" t="s">
        <v>100</v>
      </c>
      <c r="CF25" s="125" t="s">
        <v>100</v>
      </c>
      <c r="CG25" s="125" t="s">
        <v>100</v>
      </c>
      <c r="CH25" s="125" t="s">
        <v>100</v>
      </c>
      <c r="CI25" s="125" t="s">
        <v>100</v>
      </c>
      <c r="CJ25" s="125" t="s">
        <v>100</v>
      </c>
      <c r="CK25" s="125" t="s">
        <v>100</v>
      </c>
      <c r="CL25" s="125" t="s">
        <v>100</v>
      </c>
      <c r="CM25" s="125" t="s">
        <v>100</v>
      </c>
      <c r="CN25" s="125" t="s">
        <v>100</v>
      </c>
      <c r="CO25" s="125" t="s">
        <v>100</v>
      </c>
      <c r="CP25" s="125" t="s">
        <v>100</v>
      </c>
      <c r="CQ25" s="125"/>
      <c r="CR25" s="125"/>
      <c r="CS25" s="124"/>
      <c r="CT25" s="120" t="s">
        <v>50</v>
      </c>
      <c r="CU25" s="110" t="s">
        <v>21</v>
      </c>
      <c r="CV25" s="109"/>
      <c r="CW25" s="24">
        <f>COUNTIF(CX25:DW25,"●")</f>
        <v>14</v>
      </c>
      <c r="CX25" s="18"/>
      <c r="CY25" s="74" t="s">
        <v>148</v>
      </c>
      <c r="CZ25" s="125"/>
      <c r="DA25" s="125"/>
      <c r="DB25" s="125"/>
      <c r="DC25" s="125" t="s">
        <v>100</v>
      </c>
      <c r="DD25" s="125" t="s">
        <v>100</v>
      </c>
      <c r="DE25" s="125" t="s">
        <v>100</v>
      </c>
      <c r="DF25" s="125" t="s">
        <v>100</v>
      </c>
      <c r="DG25" s="125" t="s">
        <v>100</v>
      </c>
      <c r="DH25" s="125" t="s">
        <v>100</v>
      </c>
      <c r="DI25" s="125" t="s">
        <v>100</v>
      </c>
      <c r="DJ25" s="125"/>
      <c r="DK25" s="125" t="s">
        <v>100</v>
      </c>
      <c r="DL25" s="125" t="s">
        <v>100</v>
      </c>
      <c r="DM25" s="125" t="s">
        <v>100</v>
      </c>
      <c r="DN25" s="125"/>
      <c r="DO25" s="125"/>
      <c r="DP25" s="125">
        <v>5</v>
      </c>
      <c r="DQ25" s="125" t="s">
        <v>100</v>
      </c>
      <c r="DR25" s="125" t="s">
        <v>100</v>
      </c>
      <c r="DS25" s="125" t="s">
        <v>100</v>
      </c>
      <c r="DT25" s="125"/>
      <c r="DU25" s="125"/>
      <c r="DV25" s="125"/>
      <c r="DW25" s="124"/>
      <c r="DX25" s="123" t="s">
        <v>53</v>
      </c>
      <c r="DY25" s="110" t="s">
        <v>21</v>
      </c>
      <c r="DZ25" s="109"/>
      <c r="EA25" s="24">
        <f>COUNTIF(EB25:FA25,"●")</f>
        <v>21</v>
      </c>
      <c r="EB25" s="74" t="s">
        <v>148</v>
      </c>
      <c r="EC25" s="74" t="s">
        <v>148</v>
      </c>
      <c r="ED25" s="125" t="s">
        <v>100</v>
      </c>
      <c r="EE25" s="125" t="s">
        <v>100</v>
      </c>
      <c r="EF25" s="125" t="s">
        <v>100</v>
      </c>
      <c r="EG25" s="125" t="s">
        <v>100</v>
      </c>
      <c r="EH25" s="125" t="s">
        <v>100</v>
      </c>
      <c r="EI25" s="125" t="s">
        <v>100</v>
      </c>
      <c r="EJ25" s="125" t="s">
        <v>100</v>
      </c>
      <c r="EK25" s="125" t="s">
        <v>100</v>
      </c>
      <c r="EL25" s="125" t="s">
        <v>100</v>
      </c>
      <c r="EM25" s="125" t="s">
        <v>100</v>
      </c>
      <c r="EN25" s="125" t="s">
        <v>100</v>
      </c>
      <c r="EO25" s="125" t="s">
        <v>100</v>
      </c>
      <c r="EP25" s="125" t="s">
        <v>100</v>
      </c>
      <c r="EQ25" s="125" t="s">
        <v>100</v>
      </c>
      <c r="ER25" s="125" t="s">
        <v>100</v>
      </c>
      <c r="ES25" s="125" t="s">
        <v>100</v>
      </c>
      <c r="ET25" s="125"/>
      <c r="EU25" s="125" t="s">
        <v>100</v>
      </c>
      <c r="EV25" s="125" t="s">
        <v>100</v>
      </c>
      <c r="EW25" s="125" t="s">
        <v>100</v>
      </c>
      <c r="EX25" s="125"/>
      <c r="EY25" s="125"/>
      <c r="EZ25" s="125"/>
      <c r="FA25" s="124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</row>
    <row r="26" spans="1:171" ht="18" customHeight="1">
      <c r="A26" s="151" t="s">
        <v>229</v>
      </c>
      <c r="B26" s="152"/>
      <c r="C26" s="75" t="s">
        <v>159</v>
      </c>
      <c r="D26" s="76" t="s">
        <v>231</v>
      </c>
      <c r="E26" s="76"/>
      <c r="F26" s="79"/>
      <c r="G26" s="77"/>
      <c r="H26" s="123" t="s">
        <v>153</v>
      </c>
      <c r="I26" s="30" t="s">
        <v>22</v>
      </c>
      <c r="J26" s="109"/>
      <c r="K26" s="24">
        <f>COUNTIF(L26:AK26,"●")</f>
        <v>23</v>
      </c>
      <c r="L26" s="74" t="s">
        <v>100</v>
      </c>
      <c r="M26" s="74" t="s">
        <v>100</v>
      </c>
      <c r="N26" s="125" t="s">
        <v>100</v>
      </c>
      <c r="O26" s="125" t="s">
        <v>100</v>
      </c>
      <c r="P26" s="125" t="s">
        <v>100</v>
      </c>
      <c r="Q26" s="125" t="s">
        <v>100</v>
      </c>
      <c r="R26" s="125" t="s">
        <v>100</v>
      </c>
      <c r="S26" s="125" t="s">
        <v>100</v>
      </c>
      <c r="T26" s="125" t="s">
        <v>100</v>
      </c>
      <c r="U26" s="125" t="s">
        <v>100</v>
      </c>
      <c r="V26" s="125" t="s">
        <v>100</v>
      </c>
      <c r="W26" s="125" t="s">
        <v>100</v>
      </c>
      <c r="X26" s="125" t="s">
        <v>100</v>
      </c>
      <c r="Y26" s="125" t="s">
        <v>100</v>
      </c>
      <c r="Z26" s="125" t="s">
        <v>100</v>
      </c>
      <c r="AA26" s="125" t="s">
        <v>100</v>
      </c>
      <c r="AB26" s="125" t="s">
        <v>100</v>
      </c>
      <c r="AC26" s="125" t="s">
        <v>100</v>
      </c>
      <c r="AD26" s="125" t="s">
        <v>100</v>
      </c>
      <c r="AE26" s="125" t="s">
        <v>100</v>
      </c>
      <c r="AF26" s="125" t="s">
        <v>100</v>
      </c>
      <c r="AG26" s="125" t="s">
        <v>100</v>
      </c>
      <c r="AH26" s="125" t="s">
        <v>100</v>
      </c>
      <c r="AI26" s="125"/>
      <c r="AJ26" s="125"/>
      <c r="AK26" s="19"/>
      <c r="AL26" s="108" t="s">
        <v>211</v>
      </c>
      <c r="AM26" s="30" t="s">
        <v>22</v>
      </c>
      <c r="AN26" s="109"/>
      <c r="AO26" s="24">
        <f>COUNTIF(AP26:BO26,"●")</f>
        <v>19</v>
      </c>
      <c r="AP26" s="18" t="s">
        <v>100</v>
      </c>
      <c r="AQ26" s="18" t="s">
        <v>100</v>
      </c>
      <c r="AR26" s="35" t="s">
        <v>100</v>
      </c>
      <c r="AS26" s="35"/>
      <c r="AT26" s="35" t="s">
        <v>100</v>
      </c>
      <c r="AU26" s="35"/>
      <c r="AV26" s="35" t="s">
        <v>100</v>
      </c>
      <c r="AW26" s="35" t="s">
        <v>100</v>
      </c>
      <c r="AX26" s="35"/>
      <c r="AY26" s="35"/>
      <c r="AZ26" s="35" t="s">
        <v>100</v>
      </c>
      <c r="BA26" s="35" t="s">
        <v>100</v>
      </c>
      <c r="BB26" s="35" t="s">
        <v>100</v>
      </c>
      <c r="BC26" s="35" t="s">
        <v>100</v>
      </c>
      <c r="BD26" s="35" t="s">
        <v>100</v>
      </c>
      <c r="BE26" s="35" t="s">
        <v>100</v>
      </c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/>
      <c r="BN26" s="35"/>
      <c r="BO26" s="124"/>
      <c r="BP26" s="123" t="s">
        <v>55</v>
      </c>
      <c r="BQ26" s="110" t="s">
        <v>21</v>
      </c>
      <c r="BR26" s="109">
        <v>1</v>
      </c>
      <c r="BS26" s="24">
        <f t="shared" si="13"/>
        <v>21</v>
      </c>
      <c r="BT26" s="74" t="s">
        <v>148</v>
      </c>
      <c r="BU26" s="74" t="s">
        <v>148</v>
      </c>
      <c r="BV26" s="125" t="s">
        <v>100</v>
      </c>
      <c r="BW26" s="125" t="s">
        <v>100</v>
      </c>
      <c r="BX26" s="125" t="s">
        <v>100</v>
      </c>
      <c r="BY26" s="125" t="s">
        <v>100</v>
      </c>
      <c r="BZ26" s="125" t="s">
        <v>100</v>
      </c>
      <c r="CA26" s="125" t="s">
        <v>100</v>
      </c>
      <c r="CB26" s="125" t="s">
        <v>100</v>
      </c>
      <c r="CC26" s="125" t="s">
        <v>100</v>
      </c>
      <c r="CD26" s="125" t="s">
        <v>100</v>
      </c>
      <c r="CE26" s="125" t="s">
        <v>100</v>
      </c>
      <c r="CF26" s="125" t="s">
        <v>100</v>
      </c>
      <c r="CG26" s="125" t="s">
        <v>100</v>
      </c>
      <c r="CH26" s="125" t="s">
        <v>100</v>
      </c>
      <c r="CI26" s="125" t="s">
        <v>100</v>
      </c>
      <c r="CJ26" s="125"/>
      <c r="CK26" s="125" t="s">
        <v>100</v>
      </c>
      <c r="CL26" s="125" t="s">
        <v>100</v>
      </c>
      <c r="CM26" s="125"/>
      <c r="CN26" s="125" t="s">
        <v>100</v>
      </c>
      <c r="CO26" s="125" t="s">
        <v>100</v>
      </c>
      <c r="CP26" s="125" t="s">
        <v>100</v>
      </c>
      <c r="CQ26" s="125"/>
      <c r="CR26" s="125"/>
      <c r="CS26" s="124"/>
      <c r="CT26" s="120" t="s">
        <v>95</v>
      </c>
      <c r="CU26" s="110" t="s">
        <v>21</v>
      </c>
      <c r="CV26" s="109"/>
      <c r="CW26" s="24">
        <f>COUNTIF(CX26:DW26,"●")</f>
        <v>14</v>
      </c>
      <c r="CX26" s="18"/>
      <c r="CY26" s="74" t="s">
        <v>148</v>
      </c>
      <c r="CZ26" s="125"/>
      <c r="DA26" s="125"/>
      <c r="DB26" s="125"/>
      <c r="DC26" s="125" t="s">
        <v>100</v>
      </c>
      <c r="DD26" s="125" t="s">
        <v>100</v>
      </c>
      <c r="DE26" s="125" t="s">
        <v>100</v>
      </c>
      <c r="DF26" s="125" t="s">
        <v>100</v>
      </c>
      <c r="DG26" s="125" t="s">
        <v>100</v>
      </c>
      <c r="DH26" s="125" t="s">
        <v>100</v>
      </c>
      <c r="DI26" s="125" t="s">
        <v>100</v>
      </c>
      <c r="DJ26" s="125"/>
      <c r="DK26" s="125" t="s">
        <v>100</v>
      </c>
      <c r="DL26" s="125" t="s">
        <v>100</v>
      </c>
      <c r="DM26" s="125" t="s">
        <v>100</v>
      </c>
      <c r="DN26" s="125"/>
      <c r="DO26" s="125"/>
      <c r="DP26" s="125">
        <v>4</v>
      </c>
      <c r="DQ26" s="125" t="s">
        <v>100</v>
      </c>
      <c r="DR26" s="125" t="s">
        <v>100</v>
      </c>
      <c r="DS26" s="125" t="s">
        <v>100</v>
      </c>
      <c r="DT26" s="125"/>
      <c r="DU26" s="125"/>
      <c r="DV26" s="125"/>
      <c r="DW26" s="124"/>
      <c r="DX26" s="123" t="s">
        <v>97</v>
      </c>
      <c r="DY26" s="110" t="s">
        <v>21</v>
      </c>
      <c r="DZ26" s="109"/>
      <c r="EA26" s="24">
        <f>COUNTIF(EB26:FA26,"●")</f>
        <v>21</v>
      </c>
      <c r="EB26" s="74" t="s">
        <v>148</v>
      </c>
      <c r="EC26" s="74" t="s">
        <v>148</v>
      </c>
      <c r="ED26" s="125" t="s">
        <v>100</v>
      </c>
      <c r="EE26" s="125"/>
      <c r="EF26" s="125" t="s">
        <v>100</v>
      </c>
      <c r="EG26" s="125" t="s">
        <v>100</v>
      </c>
      <c r="EH26" s="125" t="s">
        <v>100</v>
      </c>
      <c r="EI26" s="125"/>
      <c r="EJ26" s="125" t="s">
        <v>100</v>
      </c>
      <c r="EK26" s="125" t="s">
        <v>100</v>
      </c>
      <c r="EL26" s="125" t="s">
        <v>100</v>
      </c>
      <c r="EM26" s="125" t="s">
        <v>100</v>
      </c>
      <c r="EN26" s="125" t="s">
        <v>100</v>
      </c>
      <c r="EO26" s="125" t="s">
        <v>100</v>
      </c>
      <c r="EP26" s="125" t="s">
        <v>100</v>
      </c>
      <c r="EQ26" s="125" t="s">
        <v>100</v>
      </c>
      <c r="ER26" s="125" t="s">
        <v>100</v>
      </c>
      <c r="ES26" s="125" t="s">
        <v>100</v>
      </c>
      <c r="ET26" s="125" t="s">
        <v>100</v>
      </c>
      <c r="EU26" s="125" t="s">
        <v>100</v>
      </c>
      <c r="EV26" s="125" t="s">
        <v>100</v>
      </c>
      <c r="EW26" s="125" t="s">
        <v>100</v>
      </c>
      <c r="EX26" s="125" t="s">
        <v>100</v>
      </c>
      <c r="EY26" s="125"/>
      <c r="EZ26" s="125"/>
      <c r="FA26" s="124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</row>
    <row r="27" spans="1:171" ht="18" customHeight="1">
      <c r="A27" s="151" t="s">
        <v>230</v>
      </c>
      <c r="B27" s="152"/>
      <c r="C27" s="75" t="s">
        <v>158</v>
      </c>
      <c r="D27" s="76" t="s">
        <v>231</v>
      </c>
      <c r="E27" s="76" t="s">
        <v>234</v>
      </c>
      <c r="F27" s="79"/>
      <c r="G27" s="77"/>
      <c r="H27" s="123" t="s">
        <v>154</v>
      </c>
      <c r="I27" s="30" t="s">
        <v>22</v>
      </c>
      <c r="J27" s="109">
        <v>31</v>
      </c>
      <c r="K27" s="24">
        <f>COUNTIF(L27:AK27,"●")</f>
        <v>23</v>
      </c>
      <c r="L27" s="74" t="s">
        <v>100</v>
      </c>
      <c r="M27" s="74" t="s">
        <v>100</v>
      </c>
      <c r="N27" s="125" t="s">
        <v>100</v>
      </c>
      <c r="O27" s="125" t="s">
        <v>100</v>
      </c>
      <c r="P27" s="125" t="s">
        <v>100</v>
      </c>
      <c r="Q27" s="125" t="s">
        <v>100</v>
      </c>
      <c r="R27" s="125" t="s">
        <v>100</v>
      </c>
      <c r="S27" s="125" t="s">
        <v>100</v>
      </c>
      <c r="T27" s="125" t="s">
        <v>100</v>
      </c>
      <c r="U27" s="125" t="s">
        <v>100</v>
      </c>
      <c r="V27" s="125" t="s">
        <v>100</v>
      </c>
      <c r="W27" s="125" t="s">
        <v>100</v>
      </c>
      <c r="X27" s="125" t="s">
        <v>100</v>
      </c>
      <c r="Y27" s="125" t="s">
        <v>100</v>
      </c>
      <c r="Z27" s="125" t="s">
        <v>100</v>
      </c>
      <c r="AA27" s="125" t="s">
        <v>100</v>
      </c>
      <c r="AB27" s="125" t="s">
        <v>100</v>
      </c>
      <c r="AC27" s="125" t="s">
        <v>100</v>
      </c>
      <c r="AD27" s="125" t="s">
        <v>100</v>
      </c>
      <c r="AE27" s="125" t="s">
        <v>100</v>
      </c>
      <c r="AF27" s="125" t="s">
        <v>100</v>
      </c>
      <c r="AG27" s="125" t="s">
        <v>100</v>
      </c>
      <c r="AH27" s="125" t="s">
        <v>100</v>
      </c>
      <c r="AI27" s="125"/>
      <c r="AJ27" s="125"/>
      <c r="AK27" s="19"/>
      <c r="AL27" s="108" t="s">
        <v>212</v>
      </c>
      <c r="AM27" s="30" t="s">
        <v>22</v>
      </c>
      <c r="AN27" s="109"/>
      <c r="AO27" s="24">
        <f>COUNTIF(AP27:BO27,"●")</f>
        <v>22</v>
      </c>
      <c r="AP27" s="74" t="s">
        <v>100</v>
      </c>
      <c r="AQ27" s="74" t="s">
        <v>100</v>
      </c>
      <c r="AR27" s="125" t="s">
        <v>100</v>
      </c>
      <c r="AS27" s="125"/>
      <c r="AT27" s="125" t="s">
        <v>100</v>
      </c>
      <c r="AU27" s="125" t="s">
        <v>100</v>
      </c>
      <c r="AV27" s="125" t="s">
        <v>100</v>
      </c>
      <c r="AW27" s="125" t="s">
        <v>100</v>
      </c>
      <c r="AX27" s="125" t="s">
        <v>100</v>
      </c>
      <c r="AY27" s="125" t="s">
        <v>100</v>
      </c>
      <c r="AZ27" s="125" t="s">
        <v>100</v>
      </c>
      <c r="BA27" s="125" t="s">
        <v>100</v>
      </c>
      <c r="BB27" s="125" t="s">
        <v>100</v>
      </c>
      <c r="BC27" s="125" t="s">
        <v>100</v>
      </c>
      <c r="BD27" s="125" t="s">
        <v>100</v>
      </c>
      <c r="BE27" s="125" t="s">
        <v>100</v>
      </c>
      <c r="BF27" s="125" t="s">
        <v>100</v>
      </c>
      <c r="BG27" s="125" t="s">
        <v>100</v>
      </c>
      <c r="BH27" s="125" t="s">
        <v>100</v>
      </c>
      <c r="BI27" s="125" t="s">
        <v>100</v>
      </c>
      <c r="BJ27" s="125" t="s">
        <v>100</v>
      </c>
      <c r="BK27" s="125" t="s">
        <v>100</v>
      </c>
      <c r="BL27" s="125" t="s">
        <v>100</v>
      </c>
      <c r="BM27" s="125"/>
      <c r="BN27" s="125"/>
      <c r="BO27" s="124"/>
      <c r="BP27" s="123" t="s">
        <v>94</v>
      </c>
      <c r="BQ27" s="110" t="s">
        <v>21</v>
      </c>
      <c r="BR27" s="109"/>
      <c r="BS27" s="24">
        <f t="shared" si="13"/>
        <v>0</v>
      </c>
      <c r="BT27" s="18"/>
      <c r="BU27" s="18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19"/>
      <c r="CT27" s="120" t="s">
        <v>225</v>
      </c>
      <c r="CU27" s="110" t="s">
        <v>21</v>
      </c>
      <c r="CV27" s="109"/>
      <c r="CW27" s="24">
        <f>COUNTIF(CX27:DW27,"●")</f>
        <v>1</v>
      </c>
      <c r="CX27" s="74"/>
      <c r="CY27" s="74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 t="s">
        <v>100</v>
      </c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4"/>
      <c r="DX27" s="123" t="s">
        <v>54</v>
      </c>
      <c r="DY27" s="110" t="s">
        <v>21</v>
      </c>
      <c r="DZ27" s="109"/>
      <c r="EA27" s="24">
        <f>COUNTIF(EB27:FA27,"●")</f>
        <v>15</v>
      </c>
      <c r="EB27" s="74" t="s">
        <v>148</v>
      </c>
      <c r="EC27" s="74"/>
      <c r="ED27" s="125"/>
      <c r="EE27" s="125"/>
      <c r="EF27" s="125" t="s">
        <v>100</v>
      </c>
      <c r="EG27" s="125"/>
      <c r="EH27" s="125" t="s">
        <v>100</v>
      </c>
      <c r="EI27" s="125" t="s">
        <v>100</v>
      </c>
      <c r="EJ27" s="125" t="s">
        <v>100</v>
      </c>
      <c r="EK27" s="125" t="s">
        <v>100</v>
      </c>
      <c r="EL27" s="125" t="s">
        <v>100</v>
      </c>
      <c r="EM27" s="125" t="s">
        <v>100</v>
      </c>
      <c r="EN27" s="125" t="s">
        <v>100</v>
      </c>
      <c r="EO27" s="125" t="s">
        <v>100</v>
      </c>
      <c r="EP27" s="125" t="s">
        <v>100</v>
      </c>
      <c r="EQ27" s="125"/>
      <c r="ER27" s="125"/>
      <c r="ES27" s="125" t="s">
        <v>100</v>
      </c>
      <c r="ET27" s="125"/>
      <c r="EU27" s="125" t="s">
        <v>100</v>
      </c>
      <c r="EV27" s="125"/>
      <c r="EW27" s="125" t="s">
        <v>100</v>
      </c>
      <c r="EX27" s="125" t="s">
        <v>100</v>
      </c>
      <c r="EY27" s="125"/>
      <c r="EZ27" s="125"/>
      <c r="FA27" s="124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</row>
    <row r="28" spans="1:171" ht="18" customHeight="1">
      <c r="A28" s="151" t="s">
        <v>235</v>
      </c>
      <c r="B28" s="152"/>
      <c r="C28" s="75" t="s">
        <v>158</v>
      </c>
      <c r="D28" s="76" t="s">
        <v>234</v>
      </c>
      <c r="E28" s="76"/>
      <c r="F28" s="32"/>
      <c r="G28" s="146"/>
      <c r="H28" s="123" t="s">
        <v>155</v>
      </c>
      <c r="I28" s="30" t="s">
        <v>22</v>
      </c>
      <c r="J28" s="109"/>
      <c r="K28" s="24">
        <f>COUNTIF(L28:AK28,"●")</f>
        <v>10</v>
      </c>
      <c r="L28" s="74"/>
      <c r="M28" s="74" t="s">
        <v>100</v>
      </c>
      <c r="N28" s="125"/>
      <c r="O28" s="125" t="s">
        <v>100</v>
      </c>
      <c r="P28" s="125" t="s">
        <v>100</v>
      </c>
      <c r="Q28" s="125"/>
      <c r="R28" s="125" t="s">
        <v>100</v>
      </c>
      <c r="S28" s="125" t="s">
        <v>100</v>
      </c>
      <c r="T28" s="125" t="s">
        <v>100</v>
      </c>
      <c r="U28" s="125" t="s">
        <v>100</v>
      </c>
      <c r="V28" s="125" t="s">
        <v>100</v>
      </c>
      <c r="W28" s="125"/>
      <c r="X28" s="125" t="s">
        <v>100</v>
      </c>
      <c r="Y28" s="125"/>
      <c r="Z28" s="125"/>
      <c r="AA28" s="125"/>
      <c r="AB28" s="125"/>
      <c r="AC28" s="125"/>
      <c r="AD28" s="125"/>
      <c r="AE28" s="125"/>
      <c r="AF28" s="125"/>
      <c r="AG28" s="125"/>
      <c r="AH28" s="125" t="s">
        <v>100</v>
      </c>
      <c r="AI28" s="125"/>
      <c r="AJ28" s="125"/>
      <c r="AK28" s="19"/>
      <c r="AL28" s="108"/>
      <c r="AM28" s="2"/>
      <c r="AN28" s="109"/>
      <c r="AO28" s="24"/>
      <c r="AP28" s="74"/>
      <c r="AQ28" s="74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4"/>
      <c r="BP28" s="123" t="s">
        <v>51</v>
      </c>
      <c r="BQ28" s="110" t="s">
        <v>21</v>
      </c>
      <c r="BR28" s="109">
        <v>1</v>
      </c>
      <c r="BS28" s="24">
        <f t="shared" si="13"/>
        <v>21</v>
      </c>
      <c r="BT28" s="74" t="s">
        <v>148</v>
      </c>
      <c r="BU28" s="74" t="s">
        <v>148</v>
      </c>
      <c r="BV28" s="125" t="s">
        <v>100</v>
      </c>
      <c r="BW28" s="125" t="s">
        <v>100</v>
      </c>
      <c r="BX28" s="125" t="s">
        <v>100</v>
      </c>
      <c r="BY28" s="125" t="s">
        <v>100</v>
      </c>
      <c r="BZ28" s="125" t="s">
        <v>100</v>
      </c>
      <c r="CA28" s="125" t="s">
        <v>100</v>
      </c>
      <c r="CB28" s="125" t="s">
        <v>100</v>
      </c>
      <c r="CC28" s="125" t="s">
        <v>100</v>
      </c>
      <c r="CD28" s="125" t="s">
        <v>100</v>
      </c>
      <c r="CE28" s="125"/>
      <c r="CF28" s="125" t="s">
        <v>100</v>
      </c>
      <c r="CG28" s="125" t="s">
        <v>100</v>
      </c>
      <c r="CH28" s="125" t="s">
        <v>100</v>
      </c>
      <c r="CI28" s="125" t="s">
        <v>100</v>
      </c>
      <c r="CJ28" s="125" t="s">
        <v>100</v>
      </c>
      <c r="CK28" s="125" t="s">
        <v>100</v>
      </c>
      <c r="CL28" s="125"/>
      <c r="CM28" s="125" t="s">
        <v>100</v>
      </c>
      <c r="CN28" s="125" t="s">
        <v>100</v>
      </c>
      <c r="CO28" s="125" t="s">
        <v>100</v>
      </c>
      <c r="CP28" s="125" t="s">
        <v>100</v>
      </c>
      <c r="CQ28" s="125"/>
      <c r="CR28" s="125"/>
      <c r="CS28" s="19"/>
      <c r="CT28" s="120"/>
      <c r="CU28" s="110"/>
      <c r="CV28" s="109"/>
      <c r="CW28" s="24"/>
      <c r="CX28" s="74"/>
      <c r="CY28" s="74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4"/>
      <c r="DX28" s="123" t="s">
        <v>33</v>
      </c>
      <c r="DY28" s="110" t="s">
        <v>21</v>
      </c>
      <c r="DZ28" s="109"/>
      <c r="EA28" s="24">
        <f>COUNTIF(EB28:FA28,"●")</f>
        <v>20</v>
      </c>
      <c r="EB28" s="74" t="s">
        <v>148</v>
      </c>
      <c r="EC28" s="74" t="s">
        <v>148</v>
      </c>
      <c r="ED28" s="125" t="s">
        <v>100</v>
      </c>
      <c r="EE28" s="125"/>
      <c r="EF28" s="125" t="s">
        <v>100</v>
      </c>
      <c r="EG28" s="125" t="s">
        <v>100</v>
      </c>
      <c r="EH28" s="125" t="s">
        <v>100</v>
      </c>
      <c r="EI28" s="125" t="s">
        <v>100</v>
      </c>
      <c r="EJ28" s="125" t="s">
        <v>100</v>
      </c>
      <c r="EK28" s="125" t="s">
        <v>100</v>
      </c>
      <c r="EL28" s="125" t="s">
        <v>100</v>
      </c>
      <c r="EM28" s="125" t="s">
        <v>100</v>
      </c>
      <c r="EN28" s="125" t="s">
        <v>100</v>
      </c>
      <c r="EO28" s="125" t="s">
        <v>100</v>
      </c>
      <c r="EP28" s="125" t="s">
        <v>100</v>
      </c>
      <c r="EQ28" s="125" t="s">
        <v>100</v>
      </c>
      <c r="ER28" s="125"/>
      <c r="ES28" s="125" t="s">
        <v>100</v>
      </c>
      <c r="ET28" s="125" t="s">
        <v>100</v>
      </c>
      <c r="EU28" s="125" t="s">
        <v>100</v>
      </c>
      <c r="EV28" s="125" t="s">
        <v>100</v>
      </c>
      <c r="EW28" s="125"/>
      <c r="EX28" s="125" t="s">
        <v>100</v>
      </c>
      <c r="EY28" s="125"/>
      <c r="EZ28" s="125"/>
      <c r="FA28" s="124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</row>
    <row r="29" spans="1:171" ht="18" customHeight="1">
      <c r="A29" s="151" t="s">
        <v>236</v>
      </c>
      <c r="B29" s="152"/>
      <c r="C29" s="75" t="s">
        <v>158</v>
      </c>
      <c r="D29" s="76" t="s">
        <v>234</v>
      </c>
      <c r="E29" s="76"/>
      <c r="F29" s="79"/>
      <c r="G29" s="77"/>
      <c r="H29" s="123"/>
      <c r="I29" s="2"/>
      <c r="J29" s="111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"/>
      <c r="AL29" s="108"/>
      <c r="AM29" s="2"/>
      <c r="AN29" s="111"/>
      <c r="AO29" s="24"/>
      <c r="AP29" s="18"/>
      <c r="AQ29" s="18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19"/>
      <c r="BP29" s="123" t="s">
        <v>163</v>
      </c>
      <c r="BQ29" s="110" t="s">
        <v>21</v>
      </c>
      <c r="BR29" s="109"/>
      <c r="BS29" s="24">
        <f t="shared" si="13"/>
        <v>10</v>
      </c>
      <c r="BT29" s="18"/>
      <c r="BU29" s="125" t="s">
        <v>100</v>
      </c>
      <c r="BV29" s="125" t="s">
        <v>100</v>
      </c>
      <c r="BW29" s="125"/>
      <c r="BX29" s="125" t="s">
        <v>100</v>
      </c>
      <c r="BY29" s="125" t="s">
        <v>100</v>
      </c>
      <c r="BZ29" s="125" t="s">
        <v>100</v>
      </c>
      <c r="CA29" s="125" t="s">
        <v>100</v>
      </c>
      <c r="CB29" s="125"/>
      <c r="CC29" s="125" t="s">
        <v>100</v>
      </c>
      <c r="CD29" s="125"/>
      <c r="CE29" s="125"/>
      <c r="CF29" s="125"/>
      <c r="CG29" s="125"/>
      <c r="CH29" s="125" t="s">
        <v>100</v>
      </c>
      <c r="CI29" s="125"/>
      <c r="CJ29" s="125"/>
      <c r="CK29" s="125"/>
      <c r="CL29" s="125"/>
      <c r="CM29" s="125" t="s">
        <v>100</v>
      </c>
      <c r="CN29" s="125" t="s">
        <v>100</v>
      </c>
      <c r="CO29" s="125"/>
      <c r="CP29" s="125"/>
      <c r="CQ29" s="125"/>
      <c r="CR29" s="125"/>
      <c r="CS29" s="19"/>
      <c r="CT29" s="121"/>
      <c r="CU29" s="110"/>
      <c r="CV29" s="109"/>
      <c r="CW29" s="24"/>
      <c r="CX29" s="18"/>
      <c r="CY29" s="18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124"/>
      <c r="DX29" s="123"/>
      <c r="DY29" s="110"/>
      <c r="DZ29" s="109"/>
      <c r="EA29" s="24"/>
      <c r="EB29" s="74"/>
      <c r="EC29" s="74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4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</row>
    <row r="30" spans="1:172" ht="18" customHeight="1">
      <c r="A30" s="151"/>
      <c r="B30" s="152"/>
      <c r="C30" s="78"/>
      <c r="D30" s="76"/>
      <c r="E30" s="79"/>
      <c r="F30" s="79"/>
      <c r="G30" s="77"/>
      <c r="H30" s="43"/>
      <c r="I30" s="2"/>
      <c r="J30" s="111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19"/>
      <c r="AL30" s="43"/>
      <c r="AM30" s="2"/>
      <c r="AN30" s="111"/>
      <c r="AO30" s="24"/>
      <c r="AP30" s="18"/>
      <c r="AQ30" s="18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19"/>
      <c r="BP30" s="123" t="s">
        <v>210</v>
      </c>
      <c r="BQ30" s="110" t="s">
        <v>22</v>
      </c>
      <c r="BR30" s="109">
        <v>1</v>
      </c>
      <c r="BS30" s="24">
        <f t="shared" si="13"/>
        <v>20</v>
      </c>
      <c r="BT30" s="18" t="s">
        <v>100</v>
      </c>
      <c r="BU30" s="18" t="s">
        <v>100</v>
      </c>
      <c r="BV30" s="35" t="s">
        <v>100</v>
      </c>
      <c r="BW30" s="35"/>
      <c r="BX30" s="35"/>
      <c r="BY30" s="35"/>
      <c r="BZ30" s="35" t="s">
        <v>100</v>
      </c>
      <c r="CA30" s="35" t="s">
        <v>100</v>
      </c>
      <c r="CB30" s="35" t="s">
        <v>100</v>
      </c>
      <c r="CC30" s="35" t="s">
        <v>100</v>
      </c>
      <c r="CD30" s="35" t="s">
        <v>100</v>
      </c>
      <c r="CE30" s="35" t="s">
        <v>100</v>
      </c>
      <c r="CF30" s="35" t="s">
        <v>100</v>
      </c>
      <c r="CG30" s="35" t="s">
        <v>100</v>
      </c>
      <c r="CH30" s="35" t="s">
        <v>100</v>
      </c>
      <c r="CI30" s="35" t="s">
        <v>100</v>
      </c>
      <c r="CJ30" s="35" t="s">
        <v>100</v>
      </c>
      <c r="CK30" s="35" t="s">
        <v>100</v>
      </c>
      <c r="CL30" s="35" t="s">
        <v>100</v>
      </c>
      <c r="CM30" s="35" t="s">
        <v>100</v>
      </c>
      <c r="CN30" s="35" t="s">
        <v>100</v>
      </c>
      <c r="CO30" s="35" t="s">
        <v>100</v>
      </c>
      <c r="CP30" s="125" t="s">
        <v>100</v>
      </c>
      <c r="CQ30" s="35"/>
      <c r="CR30" s="35"/>
      <c r="CS30" s="19"/>
      <c r="CT30" s="121"/>
      <c r="CU30" s="110"/>
      <c r="CV30" s="109"/>
      <c r="CW30" s="24"/>
      <c r="CX30" s="18"/>
      <c r="CY30" s="18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124"/>
      <c r="DX30" s="123"/>
      <c r="DY30" s="110"/>
      <c r="DZ30" s="109"/>
      <c r="EA30" s="24"/>
      <c r="EB30" s="74"/>
      <c r="EC30" s="74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4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</row>
    <row r="31" spans="1:172" ht="18" customHeight="1" thickBot="1">
      <c r="A31" s="149"/>
      <c r="B31" s="150"/>
      <c r="C31" s="81"/>
      <c r="D31" s="82"/>
      <c r="E31" s="83"/>
      <c r="F31" s="83"/>
      <c r="G31" s="84"/>
      <c r="H31" s="72"/>
      <c r="I31" s="33"/>
      <c r="J31" s="112"/>
      <c r="K31" s="21"/>
      <c r="L31" s="21"/>
      <c r="M31" s="21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20"/>
      <c r="AL31" s="72"/>
      <c r="AM31" s="33"/>
      <c r="AN31" s="112"/>
      <c r="AO31" s="34"/>
      <c r="AP31" s="21"/>
      <c r="AQ31" s="21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20"/>
      <c r="BP31" s="133" t="s">
        <v>224</v>
      </c>
      <c r="BQ31" s="33" t="s">
        <v>22</v>
      </c>
      <c r="BR31" s="112"/>
      <c r="BS31" s="34">
        <f t="shared" si="13"/>
        <v>5</v>
      </c>
      <c r="BT31" s="21"/>
      <c r="BU31" s="21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 t="s">
        <v>100</v>
      </c>
      <c r="CF31" s="126" t="s">
        <v>100</v>
      </c>
      <c r="CG31" s="126"/>
      <c r="CH31" s="126"/>
      <c r="CI31" s="126" t="s">
        <v>100</v>
      </c>
      <c r="CJ31" s="126" t="s">
        <v>100</v>
      </c>
      <c r="CK31" s="126"/>
      <c r="CL31" s="126"/>
      <c r="CM31" s="126"/>
      <c r="CN31" s="126"/>
      <c r="CO31" s="126"/>
      <c r="CP31" s="246" t="s">
        <v>100</v>
      </c>
      <c r="CQ31" s="126"/>
      <c r="CR31" s="126"/>
      <c r="CS31" s="20"/>
      <c r="CT31" s="122"/>
      <c r="CU31" s="113"/>
      <c r="CV31" s="114"/>
      <c r="CW31" s="34"/>
      <c r="CX31" s="21"/>
      <c r="CY31" s="21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72"/>
      <c r="DY31" s="33"/>
      <c r="DZ31" s="112"/>
      <c r="EA31" s="34"/>
      <c r="EB31" s="21"/>
      <c r="EC31" s="21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20"/>
      <c r="FB31" s="66"/>
      <c r="FC31" s="67"/>
      <c r="FD31" s="115"/>
      <c r="FE31" s="68"/>
      <c r="FF31" s="69"/>
      <c r="FG31" s="69"/>
      <c r="FH31" s="69"/>
      <c r="FI31" s="66"/>
      <c r="FJ31" s="67"/>
      <c r="FK31" s="115"/>
      <c r="FL31" s="70"/>
      <c r="FM31" s="69"/>
      <c r="FN31" s="69"/>
      <c r="FO31" s="69"/>
      <c r="FP31" s="65"/>
    </row>
    <row r="32" spans="158:172" ht="18" customHeight="1">
      <c r="FB32" s="71"/>
      <c r="FC32" s="71"/>
      <c r="FD32" s="71"/>
      <c r="FE32" s="71">
        <v>0</v>
      </c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65"/>
    </row>
    <row r="33" spans="71:161" ht="18" customHeight="1">
      <c r="BS33" s="29">
        <v>0</v>
      </c>
      <c r="FE33" s="29">
        <v>0</v>
      </c>
    </row>
    <row r="34" spans="71:161" ht="18" customHeight="1">
      <c r="BS34" s="29">
        <v>0</v>
      </c>
      <c r="FE34" s="29">
        <v>0</v>
      </c>
    </row>
    <row r="35" spans="3:171" ht="18" customHeight="1">
      <c r="C35" s="29"/>
      <c r="D35" s="29"/>
      <c r="E35" s="29"/>
      <c r="F35" s="29"/>
      <c r="G35" s="29"/>
      <c r="FF35" s="12"/>
      <c r="FG35" s="12"/>
      <c r="FH35" s="12"/>
      <c r="FI35" s="12"/>
      <c r="FJ35" s="12"/>
      <c r="FK35" s="12"/>
      <c r="FL35" s="12"/>
      <c r="FM35" s="12"/>
      <c r="FN35" s="12"/>
      <c r="FO35" s="12"/>
    </row>
    <row r="36" spans="3:171" ht="18" customHeight="1">
      <c r="C36" s="29"/>
      <c r="D36" s="29"/>
      <c r="E36" s="29"/>
      <c r="F36" s="29"/>
      <c r="G36" s="29"/>
      <c r="FF36" s="12"/>
      <c r="FG36" s="12"/>
      <c r="FH36" s="12"/>
      <c r="FI36" s="12"/>
      <c r="FJ36" s="12"/>
      <c r="FK36" s="12"/>
      <c r="FL36" s="12"/>
      <c r="FM36" s="12"/>
      <c r="FN36" s="12"/>
      <c r="FO36" s="12"/>
    </row>
    <row r="37" spans="3:171" ht="18" customHeight="1">
      <c r="C37" s="29"/>
      <c r="D37" s="29"/>
      <c r="E37" s="29"/>
      <c r="F37" s="29"/>
      <c r="G37" s="29"/>
      <c r="FF37" s="12"/>
      <c r="FG37" s="12"/>
      <c r="FH37" s="12"/>
      <c r="FI37" s="12"/>
      <c r="FJ37" s="12"/>
      <c r="FK37" s="12"/>
      <c r="FL37" s="12"/>
      <c r="FM37" s="12"/>
      <c r="FN37" s="12"/>
      <c r="FO37" s="12"/>
    </row>
    <row r="38" spans="3:171" ht="18" customHeight="1">
      <c r="C38" s="29"/>
      <c r="D38" s="29"/>
      <c r="E38" s="29"/>
      <c r="F38" s="29"/>
      <c r="G38" s="29"/>
      <c r="FF38" s="12"/>
      <c r="FG38" s="12"/>
      <c r="FH38" s="12"/>
      <c r="FI38" s="12"/>
      <c r="FJ38" s="12"/>
      <c r="FK38" s="12"/>
      <c r="FL38" s="12"/>
      <c r="FM38" s="12"/>
      <c r="FN38" s="12"/>
      <c r="FO38" s="12"/>
    </row>
    <row r="39" spans="3:171" ht="18" customHeight="1">
      <c r="C39" s="29"/>
      <c r="D39" s="29"/>
      <c r="E39" s="29"/>
      <c r="F39" s="29"/>
      <c r="G39" s="29"/>
      <c r="FF39" s="12"/>
      <c r="FG39" s="12"/>
      <c r="FH39" s="12"/>
      <c r="FI39" s="12"/>
      <c r="FJ39" s="12"/>
      <c r="FK39" s="12"/>
      <c r="FL39" s="12"/>
      <c r="FM39" s="12"/>
      <c r="FN39" s="12"/>
      <c r="FO39" s="12"/>
    </row>
    <row r="40" spans="3:171" ht="18" customHeight="1">
      <c r="C40" s="29"/>
      <c r="D40" s="29"/>
      <c r="E40" s="29"/>
      <c r="F40" s="29"/>
      <c r="G40" s="29"/>
      <c r="FF40" s="12"/>
      <c r="FG40" s="12"/>
      <c r="FH40" s="12"/>
      <c r="FI40" s="12"/>
      <c r="FJ40" s="12"/>
      <c r="FK40" s="12"/>
      <c r="FL40" s="12"/>
      <c r="FM40" s="12"/>
      <c r="FN40" s="12"/>
      <c r="FO40" s="12"/>
    </row>
    <row r="46" ht="18" customHeight="1">
      <c r="BS46" s="29">
        <v>0</v>
      </c>
    </row>
    <row r="65536" ht="18" customHeight="1">
      <c r="H65536" s="108"/>
    </row>
  </sheetData>
  <sheetProtection/>
  <mergeCells count="82">
    <mergeCell ref="A1:G2"/>
    <mergeCell ref="A3:G4"/>
    <mergeCell ref="L3:AK3"/>
    <mergeCell ref="A13:A14"/>
    <mergeCell ref="F8:G8"/>
    <mergeCell ref="B7:C7"/>
    <mergeCell ref="F9:G9"/>
    <mergeCell ref="B8:C8"/>
    <mergeCell ref="F10:G10"/>
    <mergeCell ref="D8:E8"/>
    <mergeCell ref="EB3:FA3"/>
    <mergeCell ref="AP22:BO22"/>
    <mergeCell ref="L22:AK22"/>
    <mergeCell ref="CU20:CW20"/>
    <mergeCell ref="BQ20:BS20"/>
    <mergeCell ref="CX20:DW20"/>
    <mergeCell ref="AP20:BO20"/>
    <mergeCell ref="CX22:DW22"/>
    <mergeCell ref="DZ4:EA5"/>
    <mergeCell ref="AP5:BO5"/>
    <mergeCell ref="D9:E9"/>
    <mergeCell ref="AN4:AO5"/>
    <mergeCell ref="D7:E7"/>
    <mergeCell ref="F7:G7"/>
    <mergeCell ref="B9:C9"/>
    <mergeCell ref="BT5:CS5"/>
    <mergeCell ref="BR4:BS5"/>
    <mergeCell ref="CV4:CW5"/>
    <mergeCell ref="CT18:DW18"/>
    <mergeCell ref="BT20:CS20"/>
    <mergeCell ref="EB22:FA22"/>
    <mergeCell ref="DY20:EA20"/>
    <mergeCell ref="DZ21:EA22"/>
    <mergeCell ref="CX5:DW5"/>
    <mergeCell ref="BQ3:BS3"/>
    <mergeCell ref="CU3:CW3"/>
    <mergeCell ref="CX3:DW3"/>
    <mergeCell ref="J4:K5"/>
    <mergeCell ref="L5:AK5"/>
    <mergeCell ref="EB20:FA20"/>
    <mergeCell ref="EB5:FA5"/>
    <mergeCell ref="BP19:CS19"/>
    <mergeCell ref="CT19:DW19"/>
    <mergeCell ref="DX19:FA19"/>
    <mergeCell ref="AN21:AO22"/>
    <mergeCell ref="B13:C14"/>
    <mergeCell ref="D13:E14"/>
    <mergeCell ref="L20:AK20"/>
    <mergeCell ref="F13:G14"/>
    <mergeCell ref="CV21:CW22"/>
    <mergeCell ref="A22:B22"/>
    <mergeCell ref="A21:B21"/>
    <mergeCell ref="BR21:BS22"/>
    <mergeCell ref="BT22:CS22"/>
    <mergeCell ref="DY3:EA3"/>
    <mergeCell ref="BT3:CS3"/>
    <mergeCell ref="AP3:BO3"/>
    <mergeCell ref="B11:G11"/>
    <mergeCell ref="AM20:AO20"/>
    <mergeCell ref="BP18:CS18"/>
    <mergeCell ref="A19:B19"/>
    <mergeCell ref="A20:B20"/>
    <mergeCell ref="I3:K3"/>
    <mergeCell ref="AM3:AO3"/>
    <mergeCell ref="J21:K22"/>
    <mergeCell ref="I20:K20"/>
    <mergeCell ref="A29:B29"/>
    <mergeCell ref="A30:B30"/>
    <mergeCell ref="A27:B27"/>
    <mergeCell ref="A25:B25"/>
    <mergeCell ref="A28:B28"/>
    <mergeCell ref="A24:B24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</mergeCells>
  <conditionalFormatting sqref="AL7:AL17 BP7:BP17 H7:H17 FI31 FB31 H24:H31 AL24:AL31 BP24:BP31 DX24:DX31 A29:A31 H65536 CT7:CT17 DX7:DX17 A18:A26 CT24:CT30">
    <cfRule type="expression" priority="115" dxfId="178" stopIfTrue="1">
      <formula>B7="신"</formula>
    </cfRule>
    <cfRule type="expression" priority="116" dxfId="179" stopIfTrue="1">
      <formula>ISERROR(A7)</formula>
    </cfRule>
  </conditionalFormatting>
  <conditionalFormatting sqref="M31:AJ31 FK31 FM31:FO31 FD31 DZ31 EB10:EZ10 BR25:BR30 BR8:BR17 AN29:AN31 J29:J31 AN8:AN17 J8:J17 AK24:AK29 EB10:EB16 EC10:EZ13 EB13:FA14 C18:C20 CV8:CV17 DZ8:DZ17 EB14:EZ17 FA7:FA17 CV25:CV30 CX24:DW31 L7:AK17 AP7:BO17 BT7:CS17 CX7:DW17 L24:AJ24 L26:AJ28 AP24:BO31 BT24:CS31 EB24:FA31">
    <cfRule type="cellIs" priority="114" dxfId="179" operator="equal" stopIfTrue="1">
      <formula>0</formula>
    </cfRule>
  </conditionalFormatting>
  <conditionalFormatting sqref="C29:C31 C19:C26">
    <cfRule type="cellIs" priority="108" dxfId="179" operator="equal" stopIfTrue="1">
      <formula>0</formula>
    </cfRule>
    <cfRule type="cellIs" priority="109" dxfId="180" operator="between" stopIfTrue="1">
      <formula>3</formula>
      <formula>4</formula>
    </cfRule>
  </conditionalFormatting>
  <conditionalFormatting sqref="FC31 FF31:FH31 FJ31 DZ24:DZ30 DZ7 CV24 CV7 BR24 BR31 BR7 BQ7:BQ17 AN24 AN27 L31 AK30:AK31 J24:J28 J7 AN7 AM7:AM17 I24:I31 AM24:AM31 DY24:DY31 I7:I17 BQ24:BQ31 DY26:DZ28 FA7 AK24:AK28 CU7:CU17 DY7:DY17 EC13:EZ16 BO24:BO28 FA9:FA16 CU24:CU31 EB7:EZ9 EC10:EZ11 L24:AJ30">
    <cfRule type="expression" priority="113" dxfId="178" stopIfTrue="1">
      <formula>I7="신"</formula>
    </cfRule>
  </conditionalFormatting>
  <conditionalFormatting sqref="D13 B12:B13 B8:B10 D8:D10">
    <cfRule type="expression" priority="112" dxfId="179" stopIfTrue="1">
      <formula>ISERROR($B$8:$E$14)</formula>
    </cfRule>
  </conditionalFormatting>
  <conditionalFormatting sqref="D18 E17:E18 F17:G27 D19:E26 D21:G25 D29:G31">
    <cfRule type="cellIs" priority="195" dxfId="181" operator="equal" stopIfTrue="1">
      <formula>#REF!</formula>
    </cfRule>
  </conditionalFormatting>
  <conditionalFormatting sqref="A24">
    <cfRule type="expression" priority="39" dxfId="178" stopIfTrue="1">
      <formula>B24="신"</formula>
    </cfRule>
    <cfRule type="expression" priority="40" dxfId="179" stopIfTrue="1">
      <formula>ISERROR(A24)</formula>
    </cfRule>
  </conditionalFormatting>
  <conditionalFormatting sqref="A23">
    <cfRule type="expression" priority="32" dxfId="178" stopIfTrue="1">
      <formula>B23="신"</formula>
    </cfRule>
    <cfRule type="expression" priority="33" dxfId="179" stopIfTrue="1">
      <formula>ISERROR(A23)</formula>
    </cfRule>
  </conditionalFormatting>
  <conditionalFormatting sqref="A23">
    <cfRule type="expression" priority="25" dxfId="178" stopIfTrue="1">
      <formula>B23="신"</formula>
    </cfRule>
    <cfRule type="expression" priority="26" dxfId="179" stopIfTrue="1">
      <formula>ISERROR(A23)</formula>
    </cfRule>
  </conditionalFormatting>
  <conditionalFormatting sqref="A22">
    <cfRule type="expression" priority="23" dxfId="178" stopIfTrue="1">
      <formula>B22="신"</formula>
    </cfRule>
    <cfRule type="expression" priority="24" dxfId="179" stopIfTrue="1">
      <formula>ISERROR(A22)</formula>
    </cfRule>
  </conditionalFormatting>
  <conditionalFormatting sqref="A27">
    <cfRule type="expression" priority="21" dxfId="178" stopIfTrue="1">
      <formula>B27="신"</formula>
    </cfRule>
    <cfRule type="expression" priority="22" dxfId="179" stopIfTrue="1">
      <formula>ISERROR(A27)</formula>
    </cfRule>
  </conditionalFormatting>
  <conditionalFormatting sqref="C27">
    <cfRule type="cellIs" priority="19" dxfId="179" operator="equal" stopIfTrue="1">
      <formula>0</formula>
    </cfRule>
    <cfRule type="cellIs" priority="20" dxfId="180" operator="between" stopIfTrue="1">
      <formula>3</formula>
      <formula>4</formula>
    </cfRule>
  </conditionalFormatting>
  <conditionalFormatting sqref="D27">
    <cfRule type="cellIs" priority="18" dxfId="181" operator="equal" stopIfTrue="1">
      <formula>#REF!</formula>
    </cfRule>
  </conditionalFormatting>
  <conditionalFormatting sqref="E27">
    <cfRule type="cellIs" priority="17" dxfId="181" operator="equal" stopIfTrue="1">
      <formula>#REF!</formula>
    </cfRule>
  </conditionalFormatting>
  <conditionalFormatting sqref="A28">
    <cfRule type="expression" priority="15" dxfId="178" stopIfTrue="1">
      <formula>B28="신"</formula>
    </cfRule>
    <cfRule type="expression" priority="16" dxfId="179" stopIfTrue="1">
      <formula>ISERROR(A28)</formula>
    </cfRule>
  </conditionalFormatting>
  <conditionalFormatting sqref="C28">
    <cfRule type="cellIs" priority="13" dxfId="179" operator="equal" stopIfTrue="1">
      <formula>0</formula>
    </cfRule>
    <cfRule type="cellIs" priority="14" dxfId="180" operator="between" stopIfTrue="1">
      <formula>3</formula>
      <formula>4</formula>
    </cfRule>
  </conditionalFormatting>
  <conditionalFormatting sqref="D28">
    <cfRule type="cellIs" priority="12" dxfId="181" operator="equal" stopIfTrue="1">
      <formula>#REF!</formula>
    </cfRule>
  </conditionalFormatting>
  <conditionalFormatting sqref="E28">
    <cfRule type="cellIs" priority="11" dxfId="181" operator="equal" stopIfTrue="1">
      <formula>#REF!</formula>
    </cfRule>
  </conditionalFormatting>
  <conditionalFormatting sqref="A29">
    <cfRule type="expression" priority="9" dxfId="178" stopIfTrue="1">
      <formula>B29="신"</formula>
    </cfRule>
    <cfRule type="expression" priority="10" dxfId="179" stopIfTrue="1">
      <formula>ISERROR(A29)</formula>
    </cfRule>
  </conditionalFormatting>
  <conditionalFormatting sqref="C29">
    <cfRule type="cellIs" priority="7" dxfId="179" operator="equal" stopIfTrue="1">
      <formula>0</formula>
    </cfRule>
    <cfRule type="cellIs" priority="8" dxfId="180" operator="between" stopIfTrue="1">
      <formula>3</formula>
      <formula>4</formula>
    </cfRule>
  </conditionalFormatting>
  <conditionalFormatting sqref="D29">
    <cfRule type="cellIs" priority="6" dxfId="181" operator="equal" stopIfTrue="1">
      <formula>#REF!</formula>
    </cfRule>
  </conditionalFormatting>
  <conditionalFormatting sqref="E29">
    <cfRule type="cellIs" priority="5" dxfId="181" operator="equal" stopIfTrue="1">
      <formula>#REF!</formula>
    </cfRule>
  </conditionalFormatting>
  <conditionalFormatting sqref="D28">
    <cfRule type="cellIs" priority="4" dxfId="181" operator="equal" stopIfTrue="1">
      <formula>#REF!</formula>
    </cfRule>
  </conditionalFormatting>
  <conditionalFormatting sqref="D29">
    <cfRule type="cellIs" priority="3" dxfId="181" operator="equal" stopIfTrue="1">
      <formula>#REF!</formula>
    </cfRule>
  </conditionalFormatting>
  <conditionalFormatting sqref="EX12">
    <cfRule type="expression" priority="2" dxfId="178" stopIfTrue="1">
      <formula>EX12="신"</formula>
    </cfRule>
  </conditionalFormatting>
  <conditionalFormatting sqref="AH25">
    <cfRule type="cellIs" priority="1" dxfId="179" operator="equal" stopIfTrue="1">
      <formula>0</formula>
    </cfRule>
  </conditionalFormatting>
  <dataValidations count="2">
    <dataValidation type="list" allowBlank="1" showInputMessage="1" showErrorMessage="1" sqref="DX5 DX22 CT22 CT5 BP5 BP22 AL5 H22 H5 AL22">
      <formula1>"누계,등반"</formula1>
    </dataValidation>
    <dataValidation type="list" allowBlank="1" showInputMessage="1" showErrorMessage="1" sqref="DX4 DX21 CT21 CT4 BP4 BP21 AL4 H21 H4 AL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6" t="s">
        <v>29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197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6" t="s">
        <v>7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6" t="s">
        <v>30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78" stopIfTrue="1">
      <formula>B7="신"</formula>
    </cfRule>
    <cfRule type="expression" priority="7" dxfId="179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79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78" stopIfTrue="1">
      <formula>B7="신"</formula>
    </cfRule>
  </conditionalFormatting>
  <conditionalFormatting sqref="G7">
    <cfRule type="cellIs" priority="5" dxfId="179" operator="equal" stopIfTrue="1">
      <formula>0</formula>
    </cfRule>
  </conditionalFormatting>
  <conditionalFormatting sqref="G20">
    <cfRule type="cellIs" priority="4" dxfId="179" operator="equal" stopIfTrue="1">
      <formula>0</formula>
    </cfRule>
  </conditionalFormatting>
  <conditionalFormatting sqref="G22">
    <cfRule type="cellIs" priority="3" dxfId="179" operator="equal" stopIfTrue="1">
      <formula>0</formula>
    </cfRule>
  </conditionalFormatting>
  <conditionalFormatting sqref="I7:I12">
    <cfRule type="cellIs" priority="2" dxfId="179" operator="equal" stopIfTrue="1">
      <formula>0</formula>
    </cfRule>
  </conditionalFormatting>
  <conditionalFormatting sqref="I20">
    <cfRule type="expression" priority="1" dxfId="178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6" t="s">
        <v>34</v>
      </c>
      <c r="E3" s="236"/>
      <c r="F3" s="23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199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6" t="s">
        <v>34</v>
      </c>
      <c r="E18" s="236"/>
      <c r="F18" s="2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8"/>
      <c r="E20" s="238"/>
      <c r="F20" s="23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200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6" t="s">
        <v>34</v>
      </c>
      <c r="E33" s="236"/>
      <c r="F33" s="23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7"/>
      <c r="E35" s="237"/>
      <c r="F35" s="23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6" t="s">
        <v>34</v>
      </c>
      <c r="E46" s="236"/>
      <c r="F46" s="23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8"/>
      <c r="E48" s="238"/>
      <c r="F48" s="23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78" stopIfTrue="1">
      <formula>B7="신"</formula>
    </cfRule>
    <cfRule type="expression" priority="70" dxfId="179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78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79" operator="equal" stopIfTrue="1">
      <formula>0</formula>
    </cfRule>
  </conditionalFormatting>
  <conditionalFormatting sqref="H50">
    <cfRule type="cellIs" priority="27" dxfId="179" operator="equal" stopIfTrue="1">
      <formula>0</formula>
    </cfRule>
  </conditionalFormatting>
  <conditionalFormatting sqref="H50">
    <cfRule type="expression" priority="26" dxfId="178" stopIfTrue="1">
      <formula>H50="신"</formula>
    </cfRule>
  </conditionalFormatting>
  <conditionalFormatting sqref="H53">
    <cfRule type="cellIs" priority="25" dxfId="179" operator="equal" stopIfTrue="1">
      <formula>0</formula>
    </cfRule>
  </conditionalFormatting>
  <conditionalFormatting sqref="H53">
    <cfRule type="expression" priority="24" dxfId="178" stopIfTrue="1">
      <formula>H53="신"</formula>
    </cfRule>
  </conditionalFormatting>
  <conditionalFormatting sqref="H54">
    <cfRule type="cellIs" priority="23" dxfId="179" operator="equal" stopIfTrue="1">
      <formula>0</formula>
    </cfRule>
  </conditionalFormatting>
  <conditionalFormatting sqref="H54">
    <cfRule type="expression" priority="22" dxfId="178" stopIfTrue="1">
      <formula>H54="신"</formula>
    </cfRule>
  </conditionalFormatting>
  <conditionalFormatting sqref="H51">
    <cfRule type="cellIs" priority="21" dxfId="179" operator="equal" stopIfTrue="1">
      <formula>0</formula>
    </cfRule>
  </conditionalFormatting>
  <conditionalFormatting sqref="H51">
    <cfRule type="expression" priority="20" dxfId="178" stopIfTrue="1">
      <formula>H51="신"</formula>
    </cfRule>
  </conditionalFormatting>
  <conditionalFormatting sqref="H52">
    <cfRule type="cellIs" priority="19" dxfId="179" operator="equal" stopIfTrue="1">
      <formula>0</formula>
    </cfRule>
  </conditionalFormatting>
  <conditionalFormatting sqref="H52">
    <cfRule type="expression" priority="18" dxfId="178" stopIfTrue="1">
      <formula>H52="신"</formula>
    </cfRule>
  </conditionalFormatting>
  <conditionalFormatting sqref="I7:I12">
    <cfRule type="cellIs" priority="17" dxfId="179" operator="equal" stopIfTrue="1">
      <formula>0</formula>
    </cfRule>
  </conditionalFormatting>
  <conditionalFormatting sqref="I15">
    <cfRule type="cellIs" priority="16" dxfId="179" operator="equal" stopIfTrue="1">
      <formula>0</formula>
    </cfRule>
  </conditionalFormatting>
  <conditionalFormatting sqref="I25:I26">
    <cfRule type="cellIs" priority="15" dxfId="179" operator="equal" stopIfTrue="1">
      <formula>0</formula>
    </cfRule>
  </conditionalFormatting>
  <conditionalFormatting sqref="I22">
    <cfRule type="cellIs" priority="14" dxfId="179" operator="equal" stopIfTrue="1">
      <formula>0</formula>
    </cfRule>
  </conditionalFormatting>
  <conditionalFormatting sqref="I24">
    <cfRule type="cellIs" priority="13" dxfId="179" operator="equal" stopIfTrue="1">
      <formula>0</formula>
    </cfRule>
  </conditionalFormatting>
  <conditionalFormatting sqref="I29">
    <cfRule type="cellIs" priority="12" dxfId="179" operator="equal" stopIfTrue="1">
      <formula>0</formula>
    </cfRule>
  </conditionalFormatting>
  <conditionalFormatting sqref="I37:I41">
    <cfRule type="cellIs" priority="11" dxfId="179" operator="equal" stopIfTrue="1">
      <formula>0</formula>
    </cfRule>
  </conditionalFormatting>
  <conditionalFormatting sqref="I50">
    <cfRule type="cellIs" priority="10" dxfId="179" operator="equal" stopIfTrue="1">
      <formula>0</formula>
    </cfRule>
  </conditionalFormatting>
  <conditionalFormatting sqref="I50">
    <cfRule type="expression" priority="9" dxfId="178" stopIfTrue="1">
      <formula>I50="신"</formula>
    </cfRule>
  </conditionalFormatting>
  <conditionalFormatting sqref="I53">
    <cfRule type="cellIs" priority="8" dxfId="179" operator="equal" stopIfTrue="1">
      <formula>0</formula>
    </cfRule>
  </conditionalFormatting>
  <conditionalFormatting sqref="I53">
    <cfRule type="expression" priority="7" dxfId="178" stopIfTrue="1">
      <formula>I53="신"</formula>
    </cfRule>
  </conditionalFormatting>
  <conditionalFormatting sqref="I54">
    <cfRule type="cellIs" priority="6" dxfId="179" operator="equal" stopIfTrue="1">
      <formula>0</formula>
    </cfRule>
  </conditionalFormatting>
  <conditionalFormatting sqref="I54">
    <cfRule type="expression" priority="5" dxfId="178" stopIfTrue="1">
      <formula>I54="신"</formula>
    </cfRule>
  </conditionalFormatting>
  <conditionalFormatting sqref="I51">
    <cfRule type="cellIs" priority="4" dxfId="179" operator="equal" stopIfTrue="1">
      <formula>0</formula>
    </cfRule>
  </conditionalFormatting>
  <conditionalFormatting sqref="I51">
    <cfRule type="expression" priority="3" dxfId="178" stopIfTrue="1">
      <formula>I51="신"</formula>
    </cfRule>
  </conditionalFormatting>
  <conditionalFormatting sqref="I52">
    <cfRule type="cellIs" priority="2" dxfId="179" operator="equal" stopIfTrue="1">
      <formula>0</formula>
    </cfRule>
  </conditionalFormatting>
  <conditionalFormatting sqref="I52">
    <cfRule type="expression" priority="1" dxfId="178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6" t="s">
        <v>36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203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6" t="s">
        <v>36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6" t="s">
        <v>36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78" stopIfTrue="1">
      <formula>B7="신"</formula>
    </cfRule>
    <cfRule type="expression" priority="47" dxfId="179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78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79" operator="equal" stopIfTrue="1">
      <formula>0</formula>
    </cfRule>
  </conditionalFormatting>
  <conditionalFormatting sqref="E23">
    <cfRule type="cellIs" priority="35" dxfId="179" operator="equal" stopIfTrue="1">
      <formula>0</formula>
    </cfRule>
  </conditionalFormatting>
  <conditionalFormatting sqref="E24">
    <cfRule type="cellIs" priority="34" dxfId="179" operator="equal" stopIfTrue="1">
      <formula>0</formula>
    </cfRule>
  </conditionalFormatting>
  <conditionalFormatting sqref="E33:E34">
    <cfRule type="cellIs" priority="33" dxfId="179" operator="equal" stopIfTrue="1">
      <formula>0</formula>
    </cfRule>
  </conditionalFormatting>
  <conditionalFormatting sqref="F36">
    <cfRule type="cellIs" priority="32" dxfId="179" operator="equal" stopIfTrue="1">
      <formula>0</formula>
    </cfRule>
  </conditionalFormatting>
  <conditionalFormatting sqref="E36">
    <cfRule type="cellIs" priority="31" dxfId="179" operator="equal" stopIfTrue="1">
      <formula>0</formula>
    </cfRule>
  </conditionalFormatting>
  <conditionalFormatting sqref="E39">
    <cfRule type="cellIs" priority="30" dxfId="179" operator="equal" stopIfTrue="1">
      <formula>0</formula>
    </cfRule>
  </conditionalFormatting>
  <conditionalFormatting sqref="F8:F11">
    <cfRule type="cellIs" priority="29" dxfId="179" operator="equal" stopIfTrue="1">
      <formula>0</formula>
    </cfRule>
  </conditionalFormatting>
  <conditionalFormatting sqref="F24">
    <cfRule type="expression" priority="28" dxfId="178" stopIfTrue="1">
      <formula>F24="신"</formula>
    </cfRule>
  </conditionalFormatting>
  <conditionalFormatting sqref="F24">
    <cfRule type="cellIs" priority="27" dxfId="179" operator="equal" stopIfTrue="1">
      <formula>0</formula>
    </cfRule>
  </conditionalFormatting>
  <conditionalFormatting sqref="F33:F34">
    <cfRule type="cellIs" priority="26" dxfId="179" operator="equal" stopIfTrue="1">
      <formula>0</formula>
    </cfRule>
  </conditionalFormatting>
  <conditionalFormatting sqref="F36">
    <cfRule type="cellIs" priority="25" dxfId="179" operator="equal" stopIfTrue="1">
      <formula>0</formula>
    </cfRule>
  </conditionalFormatting>
  <conditionalFormatting sqref="F39">
    <cfRule type="cellIs" priority="24" dxfId="179" operator="equal" stopIfTrue="1">
      <formula>0</formula>
    </cfRule>
  </conditionalFormatting>
  <conditionalFormatting sqref="G9">
    <cfRule type="cellIs" priority="23" dxfId="179" operator="equal" stopIfTrue="1">
      <formula>0</formula>
    </cfRule>
  </conditionalFormatting>
  <conditionalFormatting sqref="G11">
    <cfRule type="cellIs" priority="22" dxfId="179" operator="equal" stopIfTrue="1">
      <formula>0</formula>
    </cfRule>
  </conditionalFormatting>
  <conditionalFormatting sqref="G33:G34">
    <cfRule type="cellIs" priority="21" dxfId="179" operator="equal" stopIfTrue="1">
      <formula>0</formula>
    </cfRule>
  </conditionalFormatting>
  <conditionalFormatting sqref="H8:H11">
    <cfRule type="cellIs" priority="20" dxfId="179" operator="equal" stopIfTrue="1">
      <formula>0</formula>
    </cfRule>
  </conditionalFormatting>
  <conditionalFormatting sqref="H36">
    <cfRule type="cellIs" priority="19" dxfId="179" operator="equal" stopIfTrue="1">
      <formula>0</formula>
    </cfRule>
  </conditionalFormatting>
  <conditionalFormatting sqref="H33:H34">
    <cfRule type="cellIs" priority="18" dxfId="179" operator="equal" stopIfTrue="1">
      <formula>0</formula>
    </cfRule>
  </conditionalFormatting>
  <conditionalFormatting sqref="H36">
    <cfRule type="cellIs" priority="17" dxfId="179" operator="equal" stopIfTrue="1">
      <formula>0</formula>
    </cfRule>
  </conditionalFormatting>
  <conditionalFormatting sqref="H39">
    <cfRule type="cellIs" priority="16" dxfId="179" operator="equal" stopIfTrue="1">
      <formula>0</formula>
    </cfRule>
  </conditionalFormatting>
  <conditionalFormatting sqref="H38">
    <cfRule type="cellIs" priority="15" dxfId="179" operator="equal" stopIfTrue="1">
      <formula>0</formula>
    </cfRule>
  </conditionalFormatting>
  <conditionalFormatting sqref="I8:I11">
    <cfRule type="cellIs" priority="14" dxfId="179" operator="equal" stopIfTrue="1">
      <formula>0</formula>
    </cfRule>
  </conditionalFormatting>
  <conditionalFormatting sqref="I7">
    <cfRule type="cellIs" priority="13" dxfId="179" operator="equal" stopIfTrue="1">
      <formula>0</formula>
    </cfRule>
  </conditionalFormatting>
  <conditionalFormatting sqref="I12">
    <cfRule type="cellIs" priority="12" dxfId="179" operator="equal" stopIfTrue="1">
      <formula>0</formula>
    </cfRule>
  </conditionalFormatting>
  <conditionalFormatting sqref="H12">
    <cfRule type="cellIs" priority="11" dxfId="179" operator="equal" stopIfTrue="1">
      <formula>0</formula>
    </cfRule>
  </conditionalFormatting>
  <conditionalFormatting sqref="E12">
    <cfRule type="cellIs" priority="10" dxfId="179" operator="equal" stopIfTrue="1">
      <formula>0</formula>
    </cfRule>
  </conditionalFormatting>
  <conditionalFormatting sqref="F12">
    <cfRule type="cellIs" priority="9" dxfId="179" operator="equal" stopIfTrue="1">
      <formula>0</formula>
    </cfRule>
  </conditionalFormatting>
  <conditionalFormatting sqref="I20:I21">
    <cfRule type="cellIs" priority="8" dxfId="179" operator="equal" stopIfTrue="1">
      <formula>0</formula>
    </cfRule>
  </conditionalFormatting>
  <conditionalFormatting sqref="I23">
    <cfRule type="cellIs" priority="7" dxfId="179" operator="equal" stopIfTrue="1">
      <formula>0</formula>
    </cfRule>
  </conditionalFormatting>
  <conditionalFormatting sqref="I24">
    <cfRule type="cellIs" priority="6" dxfId="179" operator="equal" stopIfTrue="1">
      <formula>0</formula>
    </cfRule>
  </conditionalFormatting>
  <conditionalFormatting sqref="I36">
    <cfRule type="cellIs" priority="5" dxfId="179" operator="equal" stopIfTrue="1">
      <formula>0</formula>
    </cfRule>
  </conditionalFormatting>
  <conditionalFormatting sqref="I33:I34">
    <cfRule type="cellIs" priority="4" dxfId="179" operator="equal" stopIfTrue="1">
      <formula>0</formula>
    </cfRule>
  </conditionalFormatting>
  <conditionalFormatting sqref="I36">
    <cfRule type="cellIs" priority="3" dxfId="179" operator="equal" stopIfTrue="1">
      <formula>0</formula>
    </cfRule>
  </conditionalFormatting>
  <conditionalFormatting sqref="I39">
    <cfRule type="cellIs" priority="2" dxfId="179" operator="equal" stopIfTrue="1">
      <formula>0</formula>
    </cfRule>
  </conditionalFormatting>
  <conditionalFormatting sqref="I38">
    <cfRule type="cellIs" priority="1" dxfId="179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198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39" t="s">
        <v>15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1"/>
    </row>
    <row r="12" spans="1:56" ht="19.5" customHeight="1">
      <c r="A12" s="242" t="s">
        <v>102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39" t="s">
        <v>1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</row>
    <row r="20" spans="1:56" ht="19.5" customHeight="1">
      <c r="A20" s="242" t="s">
        <v>59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79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78" stopIfTrue="1">
      <formula>F4="신"</formula>
    </cfRule>
  </conditionalFormatting>
  <conditionalFormatting sqref="A4:A10 A22:A28 A14:A18">
    <cfRule type="expression" priority="5" dxfId="178" stopIfTrue="1">
      <formula>#REF!="신"</formula>
    </cfRule>
    <cfRule type="expression" priority="6" dxfId="17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3" t="s">
        <v>175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5"/>
    </row>
    <row r="14" spans="1:56" ht="19.5" customHeight="1">
      <c r="A14" s="242" t="s">
        <v>176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1"/>
    </row>
    <row r="15" spans="1:56" ht="19.5" customHeight="1">
      <c r="A15" s="4" t="s">
        <v>156</v>
      </c>
      <c r="B15" s="4" t="s">
        <v>166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179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180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181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202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39" t="s">
        <v>184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1"/>
    </row>
    <row r="26" spans="1:56" ht="19.5" customHeight="1">
      <c r="A26" s="242" t="s">
        <v>185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1"/>
    </row>
    <row r="27" spans="1:56" ht="19.5" customHeight="1">
      <c r="A27" s="4" t="s">
        <v>156</v>
      </c>
      <c r="B27" s="4" t="s">
        <v>166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187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189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190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3" t="s">
        <v>191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5"/>
    </row>
    <row r="36" spans="1:56" ht="19.5" customHeight="1">
      <c r="A36" s="242" t="s">
        <v>192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1"/>
    </row>
    <row r="37" spans="1:56" ht="19.5" customHeight="1">
      <c r="A37" s="4" t="s">
        <v>156</v>
      </c>
      <c r="B37" s="4" t="s">
        <v>166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193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78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79" operator="equal" stopIfTrue="1">
      <formula>0</formula>
    </cfRule>
  </conditionalFormatting>
  <conditionalFormatting sqref="C38">
    <cfRule type="expression" priority="6" dxfId="178" stopIfTrue="1">
      <formula>C38="신"</formula>
    </cfRule>
  </conditionalFormatting>
  <conditionalFormatting sqref="C41">
    <cfRule type="expression" priority="5" dxfId="178" stopIfTrue="1">
      <formula>C41="신"</formula>
    </cfRule>
  </conditionalFormatting>
  <conditionalFormatting sqref="C42">
    <cfRule type="expression" priority="4" dxfId="178" stopIfTrue="1">
      <formula>C42="신"</formula>
    </cfRule>
  </conditionalFormatting>
  <conditionalFormatting sqref="A44:A45 A4:A12 A16:A24 A28:A34">
    <cfRule type="expression" priority="11" dxfId="178" stopIfTrue="1">
      <formula>#REF!="신"</formula>
    </cfRule>
    <cfRule type="expression" priority="12" dxfId="17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78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79" operator="equal" stopIfTrue="1">
      <formula>0</formula>
    </cfRule>
  </conditionalFormatting>
  <conditionalFormatting sqref="C24">
    <cfRule type="expression" priority="5" dxfId="178" stopIfTrue="1">
      <formula>C24="신"</formula>
    </cfRule>
  </conditionalFormatting>
  <conditionalFormatting sqref="C25">
    <cfRule type="expression" priority="4" dxfId="178" stopIfTrue="1">
      <formula>C25="신"</formula>
    </cfRule>
  </conditionalFormatting>
  <conditionalFormatting sqref="C27">
    <cfRule type="cellIs" priority="3" dxfId="179" operator="equal" stopIfTrue="1">
      <formula>0</formula>
    </cfRule>
  </conditionalFormatting>
  <conditionalFormatting sqref="C29">
    <cfRule type="cellIs" priority="2" dxfId="179" operator="equal" stopIfTrue="1">
      <formula>0</formula>
    </cfRule>
  </conditionalFormatting>
  <conditionalFormatting sqref="C30">
    <cfRule type="cellIs" priority="1" dxfId="179" operator="equal" stopIfTrue="1">
      <formula>0</formula>
    </cfRule>
  </conditionalFormatting>
  <conditionalFormatting sqref="A4:A10 A14:A20 A24:A32">
    <cfRule type="expression" priority="10" dxfId="178" stopIfTrue="1">
      <formula>#REF!="신"</formula>
    </cfRule>
    <cfRule type="expression" priority="11" dxfId="17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2012-06-08T01:33:06Z</cp:lastPrinted>
  <dcterms:created xsi:type="dcterms:W3CDTF">2007-01-02T12:18:59Z</dcterms:created>
  <dcterms:modified xsi:type="dcterms:W3CDTF">2012-06-08T01:33:08Z</dcterms:modified>
  <cp:category/>
  <cp:version/>
  <cp:contentType/>
  <cp:contentStatus/>
</cp:coreProperties>
</file>