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'주보출석표'!$A$1:$HI$33</definedName>
  </definedNames>
  <calcPr fullCalcOnLoad="1"/>
</workbook>
</file>

<file path=xl/sharedStrings.xml><?xml version="1.0" encoding="utf-8"?>
<sst xmlns="http://schemas.openxmlformats.org/spreadsheetml/2006/main" count="2143" uniqueCount="249">
  <si>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</si>
  <si>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</si>
  <si>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</si>
  <si>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</si>
  <si>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</si>
  <si>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</si>
  <si>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</si>
  <si>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</si>
  <si>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</si>
  <si>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</si>
  <si>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</si>
  <si>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</si>
  <si>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</si>
  <si>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</si>
  <si>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</si>
  <si>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</si>
  <si>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</si>
  <si>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</si>
  <si>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</si>
  <si>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</si>
  <si>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</si>
  <si>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</si>
  <si>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</si>
  <si>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</si>
  <si>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</si>
  <si>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</si>
  <si>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</si>
  <si>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</si>
  <si>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</si>
  <si>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</si>
  <si>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</si>
  <si>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</si>
  <si>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</si>
  <si>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</si>
  <si>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</si>
  <si>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</si>
  <si>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</si>
  <si>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</si>
  <si>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</si>
  <si>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</si>
  <si>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</si>
  <si>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</si>
  <si>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</si>
  <si>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</si>
  <si>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</si>
  <si>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</si>
  <si>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</si>
  <si>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</si>
  <si>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</si>
  <si>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</si>
  <si>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</si>
  <si>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</si>
  <si>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</si>
  <si>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</si>
  <si>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</si>
  <si>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</si>
  <si>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</si>
  <si>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</si>
  <si>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</si>
  <si>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</si>
  <si>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</si>
  <si>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</si>
  <si>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</si>
  <si>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</si>
  <si>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</si>
  <si>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</si>
  <si>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</si>
  <si>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</si>
  <si>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</si>
  <si>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</si>
  <si>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</si>
  <si>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</si>
  <si>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</si>
  <si>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</si>
  <si>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</si>
  <si>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</si>
  <si>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</si>
  <si>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</si>
  <si>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</si>
  <si>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</si>
  <si>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</si>
  <si>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</si>
  <si>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</si>
  <si>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</si>
  <si>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</si>
  <si>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</si>
  <si>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</si>
  <si>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</si>
  <si>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</si>
  <si>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</si>
  <si>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</si>
  <si>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</si>
  <si>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</si>
  <si>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</si>
  <si>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</si>
  <si>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</si>
  <si>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</si>
  <si>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</si>
  <si>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</si>
  <si>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</si>
  <si>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</si>
  <si>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</si>
  <si>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</si>
  <si>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최지우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</si>
  <si>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</si>
  <si>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</si>
  <si>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</si>
  <si>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</si>
  <si>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</si>
  <si>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</si>
  <si>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</si>
  <si>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</si>
  <si>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</si>
  <si>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</si>
  <si>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</si>
  <si>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</si>
  <si>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</si>
  <si>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</si>
  <si>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</si>
  <si>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</si>
  <si>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</si>
  <si>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</si>
  <si>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</si>
  <si>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</si>
  <si>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</si>
  <si>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</si>
  <si>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</si>
  <si>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</si>
  <si>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</si>
  <si>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</si>
  <si>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</si>
  <si>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</si>
  <si>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</si>
  <si>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</si>
  <si>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</si>
  <si>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</si>
  <si>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</si>
  <si>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</si>
  <si>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</si>
  <si>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</si>
  <si>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</si>
  <si>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</si>
  <si>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</si>
  <si>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</si>
  <si>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</si>
  <si>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</si>
  <si>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</si>
  <si>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</si>
  <si>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</si>
  <si>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</si>
  <si>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</si>
  <si>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</si>
  <si>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</si>
  <si>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</si>
  <si>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</si>
  <si>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</si>
  <si>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</si>
  <si>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</si>
  <si>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</si>
  <si>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</si>
  <si>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</si>
  <si>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</si>
  <si>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</si>
  <si>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</si>
  <si>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</si>
  <si>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</si>
  <si>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</si>
  <si>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</si>
  <si>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</si>
  <si>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</si>
  <si>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</si>
  <si>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</si>
  <si>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</si>
  <si>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</si>
  <si>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</si>
  <si>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</si>
  <si>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</si>
  <si>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</si>
  <si>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</si>
  <si>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</si>
  <si>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</si>
  <si>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</si>
  <si>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</si>
  <si>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</si>
  <si>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</si>
  <si>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</si>
  <si>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</si>
  <si>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</si>
  <si>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</si>
  <si>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</si>
  <si>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</si>
  <si>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</si>
  <si>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</si>
  <si>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</si>
  <si>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</si>
  <si>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</si>
  <si>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</si>
  <si>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</si>
  <si>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</si>
  <si>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</si>
  <si>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</si>
  <si>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</si>
  <si>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안성민</t>
  </si>
  <si>
    <t>2/5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</si>
  <si>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</si>
  <si>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</si>
  <si>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</si>
  <si>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</si>
  <si>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</si>
  <si>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</si>
  <si>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</si>
  <si>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3/4</t>
  </si>
  <si>
    <t>김경환</t>
  </si>
  <si>
    <t>박영진</t>
  </si>
  <si>
    <t>김지수</t>
  </si>
  <si>
    <t>조정민</t>
  </si>
  <si>
    <t>3/11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</si>
  <si>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</si>
  <si>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</si>
  <si>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</si>
  <si>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</si>
  <si>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</si>
  <si>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</si>
  <si>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</si>
  <si>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</si>
  <si>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</si>
  <si>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</si>
  <si>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</si>
  <si>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</si>
  <si>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</si>
  <si>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</si>
  <si>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</si>
  <si>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</si>
  <si>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</si>
  <si>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김형빈</t>
  </si>
  <si>
    <t>6/3</t>
  </si>
  <si>
    <t>6/10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</si>
  <si>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</si>
  <si>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</si>
  <si>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</si>
  <si>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</si>
  <si>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</si>
  <si>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</si>
  <si>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</si>
  <si>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</si>
  <si>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</si>
  <si>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권기범</t>
  </si>
  <si>
    <t>9/23</t>
  </si>
  <si>
    <t>9/23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</si>
</sst>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98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8" fillId="0" borderId="18" xfId="0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8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8" fillId="0" borderId="22" xfId="0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Continuous" vertical="center" shrinkToFit="1"/>
      <protection/>
    </xf>
    <xf numFmtId="178" fontId="4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1" xfId="0" applyNumberFormat="1" applyFont="1" applyFill="1" applyBorder="1" applyAlignment="1" applyProtection="1">
      <alignment horizontal="center" vertical="center" shrinkToFit="1"/>
      <protection/>
    </xf>
    <xf numFmtId="178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1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1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 applyProtection="1">
      <alignment horizontal="centerContinuous" vertical="center"/>
      <protection/>
    </xf>
    <xf numFmtId="185" fontId="16" fillId="0" borderId="21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8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22" fillId="0" borderId="24" xfId="0" applyFont="1" applyFill="1" applyBorder="1" applyAlignment="1">
      <alignment horizontal="center" vertical="center" shrinkToFit="1"/>
    </xf>
    <xf numFmtId="0" fontId="26" fillId="0" borderId="25" xfId="62" applyFont="1" applyFill="1" applyBorder="1" applyAlignment="1">
      <alignment horizontal="center" vertical="center" shrinkToFit="1"/>
      <protection/>
    </xf>
    <xf numFmtId="0" fontId="26" fillId="0" borderId="26" xfId="62" applyFont="1" applyFill="1" applyBorder="1" applyAlignment="1">
      <alignment horizontal="center" vertical="center" shrinkToFit="1"/>
      <protection/>
    </xf>
    <xf numFmtId="0" fontId="20" fillId="0" borderId="24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6" fillId="0" borderId="28" xfId="62" applyFont="1" applyFill="1" applyBorder="1" applyAlignment="1">
      <alignment horizontal="center" vertical="center" shrinkToFit="1"/>
      <protection/>
    </xf>
    <xf numFmtId="0" fontId="26" fillId="0" borderId="29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2" xfId="0" applyNumberFormat="1" applyFont="1" applyFill="1" applyBorder="1" applyAlignment="1">
      <alignment vertical="center" shrinkToFit="1"/>
    </xf>
    <xf numFmtId="185" fontId="10" fillId="0" borderId="22" xfId="0" applyNumberFormat="1" applyFont="1" applyFill="1" applyBorder="1" applyAlignment="1" applyProtection="1">
      <alignment vertical="center" shrinkToFit="1"/>
      <protection/>
    </xf>
    <xf numFmtId="185" fontId="10" fillId="0" borderId="22" xfId="0" applyNumberFormat="1" applyFont="1" applyFill="1" applyBorder="1" applyAlignment="1" applyProtection="1" quotePrefix="1">
      <alignment vertical="center" shrinkToFit="1"/>
      <protection/>
    </xf>
    <xf numFmtId="0" fontId="10" fillId="0" borderId="22" xfId="0" applyNumberFormat="1" applyFont="1" applyFill="1" applyBorder="1" applyAlignment="1" applyProtection="1">
      <alignment vertical="center" shrinkToFit="1"/>
      <protection/>
    </xf>
    <xf numFmtId="0" fontId="23" fillId="0" borderId="21" xfId="62" applyFont="1" applyFill="1" applyBorder="1" applyAlignment="1">
      <alignment horizontal="center" vertical="center" shrinkToFit="1"/>
      <protection/>
    </xf>
    <xf numFmtId="0" fontId="23" fillId="0" borderId="24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2" xfId="0" applyFont="1" applyFill="1" applyBorder="1" applyAlignment="1" applyProtection="1">
      <alignment horizontal="center" vertical="center" shrinkToFit="1"/>
      <protection/>
    </xf>
    <xf numFmtId="0" fontId="8" fillId="0" borderId="30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179" fontId="7" fillId="0" borderId="22" xfId="0" applyNumberFormat="1" applyFont="1" applyFill="1" applyBorder="1" applyAlignment="1" applyProtection="1">
      <alignment vertical="center" shrinkToFit="1"/>
      <protection/>
    </xf>
    <xf numFmtId="179" fontId="7" fillId="0" borderId="26" xfId="0" applyNumberFormat="1" applyFont="1" applyFill="1" applyBorder="1" applyAlignment="1" applyProtection="1">
      <alignment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0" fontId="22" fillId="0" borderId="21" xfId="0" applyFont="1" applyFill="1" applyBorder="1" applyAlignment="1">
      <alignment horizontal="center" vertical="center" shrinkToFit="1"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1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 applyProtection="1">
      <alignment horizontal="center" vertical="center" shrinkToFit="1"/>
      <protection/>
    </xf>
    <xf numFmtId="0" fontId="26" fillId="0" borderId="33" xfId="62" applyFont="1" applyFill="1" applyBorder="1" applyAlignment="1">
      <alignment horizontal="center" vertical="center" shrinkToFit="1"/>
      <protection/>
    </xf>
    <xf numFmtId="0" fontId="10" fillId="0" borderId="32" xfId="0" applyFont="1" applyFill="1" applyBorder="1" applyAlignment="1" applyProtection="1">
      <alignment horizontal="center" vertical="center" shrinkToFit="1"/>
      <protection/>
    </xf>
    <xf numFmtId="0" fontId="8" fillId="0" borderId="32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26" fillId="0" borderId="36" xfId="62" applyFont="1" applyFill="1" applyBorder="1" applyAlignment="1">
      <alignment horizontal="center" vertical="center" shrinkToFit="1"/>
      <protection/>
    </xf>
    <xf numFmtId="0" fontId="25" fillId="0" borderId="32" xfId="0" applyFont="1" applyFill="1" applyBorder="1" applyAlignment="1" applyProtection="1">
      <alignment horizontal="center" vertical="center" shrinkToFit="1"/>
      <protection/>
    </xf>
    <xf numFmtId="0" fontId="0" fillId="0" borderId="16" xfId="0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Fill="1" applyBorder="1" applyAlignment="1" applyProtection="1">
      <alignment horizontal="center" vertical="center" shrinkToFit="1"/>
      <protection/>
    </xf>
    <xf numFmtId="0" fontId="21" fillId="0" borderId="21" xfId="0" applyFont="1" applyFill="1" applyBorder="1" applyAlignment="1">
      <alignment horizontal="center" vertical="center" shrinkToFit="1"/>
    </xf>
    <xf numFmtId="0" fontId="19" fillId="0" borderId="37" xfId="62" applyFont="1" applyFill="1" applyBorder="1" applyAlignment="1">
      <alignment horizontal="center" vertical="center" shrinkToFit="1"/>
      <protection/>
    </xf>
    <xf numFmtId="0" fontId="19" fillId="0" borderId="38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22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 applyProtection="1">
      <alignment horizontal="centerContinuous" vertical="center" shrinkToFit="1"/>
      <protection/>
    </xf>
    <xf numFmtId="0" fontId="10" fillId="0" borderId="42" xfId="0" applyFont="1" applyFill="1" applyBorder="1" applyAlignment="1" applyProtection="1">
      <alignment horizontal="centerContinuous" vertical="center" shrinkToFit="1"/>
      <protection/>
    </xf>
    <xf numFmtId="0" fontId="10" fillId="0" borderId="43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1" xfId="0" applyFont="1" applyFill="1" applyBorder="1" applyAlignment="1">
      <alignment horizontal="center" vertical="center" shrinkToFit="1"/>
    </xf>
    <xf numFmtId="0" fontId="26" fillId="0" borderId="32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0" fontId="26" fillId="0" borderId="18" xfId="62" applyFont="1" applyFill="1" applyBorder="1" applyAlignment="1">
      <alignment horizontal="center" vertical="center" shrinkToFit="1"/>
      <protection/>
    </xf>
    <xf numFmtId="0" fontId="10" fillId="0" borderId="44" xfId="0" applyFont="1" applyFill="1" applyBorder="1" applyAlignment="1" applyProtection="1">
      <alignment horizontal="centerContinuous" vertical="center" shrinkToFit="1"/>
      <protection/>
    </xf>
    <xf numFmtId="182" fontId="27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32" xfId="0" applyNumberFormat="1" applyFont="1" applyFill="1" applyBorder="1" applyAlignment="1" applyProtection="1">
      <alignment horizontal="center" vertical="center" shrinkToFit="1"/>
      <protection/>
    </xf>
    <xf numFmtId="0" fontId="9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32" xfId="62" applyFont="1" applyFill="1" applyBorder="1" applyAlignment="1">
      <alignment horizontal="center" vertical="center" shrinkToFit="1"/>
      <protection/>
    </xf>
    <xf numFmtId="0" fontId="8" fillId="0" borderId="32" xfId="62" applyFont="1" applyFill="1" applyBorder="1" applyAlignment="1">
      <alignment horizontal="center" vertical="center" shrinkToFit="1"/>
      <protection/>
    </xf>
    <xf numFmtId="0" fontId="0" fillId="0" borderId="18" xfId="0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182" fontId="27" fillId="0" borderId="34" xfId="0" applyNumberFormat="1" applyFont="1" applyFill="1" applyBorder="1" applyAlignment="1" applyProtection="1">
      <alignment horizontal="center" vertical="center" shrinkToFit="1"/>
      <protection/>
    </xf>
    <xf numFmtId="0" fontId="0" fillId="0" borderId="30" xfId="0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9" fillId="0" borderId="45" xfId="62" applyFont="1" applyFill="1" applyBorder="1" applyAlignment="1">
      <alignment horizontal="center" vertical="center" shrinkToFit="1"/>
      <protection/>
    </xf>
    <xf numFmtId="0" fontId="28" fillId="0" borderId="31" xfId="0" applyFont="1" applyFill="1" applyBorder="1" applyAlignment="1">
      <alignment horizontal="center" vertical="center"/>
    </xf>
    <xf numFmtId="0" fontId="25" fillId="0" borderId="35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>
      <alignment horizontal="center" vertical="center"/>
    </xf>
    <xf numFmtId="0" fontId="27" fillId="0" borderId="32" xfId="0" applyFont="1" applyFill="1" applyBorder="1" applyAlignment="1" applyProtection="1" quotePrefix="1">
      <alignment horizontal="center" vertical="center" shrinkToFit="1"/>
      <protection/>
    </xf>
    <xf numFmtId="0" fontId="27" fillId="33" borderId="10" xfId="0" applyFont="1" applyFill="1" applyBorder="1" applyAlignment="1" applyProtection="1">
      <alignment horizontal="center" vertical="center" shrinkToFit="1"/>
      <protection/>
    </xf>
    <xf numFmtId="182" fontId="27" fillId="33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33" borderId="16" xfId="0" applyNumberFormat="1" applyFont="1" applyFill="1" applyBorder="1" applyAlignment="1" applyProtection="1">
      <alignment horizontal="center" vertical="center" shrinkToFit="1"/>
      <protection/>
    </xf>
    <xf numFmtId="0" fontId="29" fillId="34" borderId="47" xfId="62" applyFont="1" applyFill="1" applyBorder="1" applyAlignment="1">
      <alignment horizontal="center" vertical="center" shrinkToFit="1"/>
      <protection/>
    </xf>
    <xf numFmtId="0" fontId="9" fillId="34" borderId="18" xfId="0" applyFont="1" applyFill="1" applyBorder="1" applyAlignment="1" applyProtection="1">
      <alignment horizontal="center" vertical="center" shrinkToFit="1"/>
      <protection/>
    </xf>
    <xf numFmtId="0" fontId="26" fillId="34" borderId="29" xfId="62" applyFont="1" applyFill="1" applyBorder="1" applyAlignment="1">
      <alignment horizontal="center" vertical="center" shrinkToFit="1"/>
      <protection/>
    </xf>
    <xf numFmtId="0" fontId="10" fillId="34" borderId="18" xfId="0" applyFont="1" applyFill="1" applyBorder="1" applyAlignment="1" applyProtection="1">
      <alignment horizontal="center" vertical="center" shrinkToFit="1"/>
      <protection/>
    </xf>
    <xf numFmtId="0" fontId="8" fillId="34" borderId="18" xfId="0" applyFont="1" applyFill="1" applyBorder="1" applyAlignment="1" applyProtection="1">
      <alignment horizontal="center" vertical="center" shrinkToFit="1"/>
      <protection/>
    </xf>
    <xf numFmtId="0" fontId="8" fillId="34" borderId="30" xfId="0" applyFont="1" applyFill="1" applyBorder="1" applyAlignment="1" applyProtection="1">
      <alignment horizontal="center" vertical="center" shrinkToFit="1"/>
      <protection/>
    </xf>
    <xf numFmtId="0" fontId="8" fillId="34" borderId="17" xfId="0" applyFont="1" applyFill="1" applyBorder="1" applyAlignment="1" applyProtection="1">
      <alignment horizontal="center" vertical="center" shrinkToFit="1"/>
      <protection/>
    </xf>
    <xf numFmtId="0" fontId="25" fillId="0" borderId="17" xfId="0" applyFont="1" applyFill="1" applyBorder="1" applyAlignment="1" applyProtection="1">
      <alignment horizontal="center" vertical="center" shrinkToFit="1"/>
      <protection/>
    </xf>
    <xf numFmtId="0" fontId="8" fillId="34" borderId="34" xfId="0" applyFont="1" applyFill="1" applyBorder="1" applyAlignment="1" applyProtection="1">
      <alignment horizontal="center" vertical="center" shrinkToFit="1"/>
      <protection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27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9" fillId="0" borderId="21" xfId="62" applyFont="1" applyFill="1" applyBorder="1" applyAlignment="1">
      <alignment horizontal="center" vertical="center" shrinkToFit="1"/>
      <protection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31" xfId="63" applyFont="1" applyFill="1" applyBorder="1" applyAlignment="1">
      <alignment horizontal="center" vertical="center" shrinkToFit="1"/>
      <protection/>
    </xf>
    <xf numFmtId="0" fontId="27" fillId="0" borderId="32" xfId="63" applyFont="1" applyFill="1" applyBorder="1" applyAlignment="1">
      <alignment horizontal="center" vertical="center" shrinkToFit="1"/>
      <protection/>
    </xf>
    <xf numFmtId="0" fontId="27" fillId="0" borderId="24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8" xfId="43" applyNumberFormat="1" applyFont="1" applyFill="1" applyBorder="1" applyAlignment="1" applyProtection="1">
      <alignment horizontal="center" vertical="center"/>
      <protection/>
    </xf>
    <xf numFmtId="181" fontId="10" fillId="0" borderId="49" xfId="43" applyNumberFormat="1" applyFont="1" applyFill="1" applyBorder="1" applyAlignment="1" applyProtection="1">
      <alignment horizontal="center" vertical="center"/>
      <protection/>
    </xf>
    <xf numFmtId="181" fontId="10" fillId="0" borderId="50" xfId="43" applyNumberFormat="1" applyFont="1" applyFill="1" applyBorder="1" applyAlignment="1" applyProtection="1">
      <alignment horizontal="center" vertical="center"/>
      <protection/>
    </xf>
    <xf numFmtId="0" fontId="10" fillId="0" borderId="4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0" fontId="27" fillId="0" borderId="55" xfId="63" applyFont="1" applyFill="1" applyBorder="1" applyAlignment="1">
      <alignment horizontal="center" vertical="center" shrinkToFit="1"/>
      <protection/>
    </xf>
    <xf numFmtId="0" fontId="27" fillId="0" borderId="21" xfId="63" applyFont="1" applyFill="1" applyBorder="1" applyAlignment="1">
      <alignment horizontal="center" vertical="center" shrinkToFit="1"/>
      <protection/>
    </xf>
    <xf numFmtId="0" fontId="27" fillId="0" borderId="24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6" xfId="43" applyNumberFormat="1" applyFont="1" applyFill="1" applyBorder="1" applyAlignment="1" applyProtection="1">
      <alignment horizontal="center" vertical="center" shrinkToFit="1"/>
      <protection/>
    </xf>
    <xf numFmtId="9" fontId="10" fillId="0" borderId="57" xfId="43" applyNumberFormat="1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185" fontId="10" fillId="0" borderId="57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185" fontId="2" fillId="0" borderId="3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5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4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60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6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7" fillId="33" borderId="55" xfId="63" applyFont="1" applyFill="1" applyBorder="1" applyAlignment="1">
      <alignment horizontal="center" vertical="center" shrinkToFit="1"/>
      <protection/>
    </xf>
    <xf numFmtId="0" fontId="27" fillId="33" borderId="21" xfId="63" applyFont="1" applyFill="1" applyBorder="1" applyAlignment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2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61" xfId="0" applyNumberFormat="1" applyFont="1" applyFill="1" applyBorder="1" applyAlignment="1" applyProtection="1">
      <alignment horizontal="center" vertical="center" shrinkToFit="1"/>
      <protection/>
    </xf>
    <xf numFmtId="185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63" xfId="43" applyNumberFormat="1" applyFont="1" applyFill="1" applyBorder="1" applyAlignment="1" applyProtection="1">
      <alignment horizontal="center" vertical="center" shrinkToFit="1"/>
      <protection/>
    </xf>
    <xf numFmtId="9" fontId="10" fillId="0" borderId="64" xfId="43" applyNumberFormat="1" applyFont="1" applyFill="1" applyBorder="1" applyAlignment="1" applyProtection="1">
      <alignment horizontal="center" vertical="center" shrinkToFit="1"/>
      <protection/>
    </xf>
    <xf numFmtId="9" fontId="10" fillId="0" borderId="65" xfId="43" applyNumberFormat="1" applyFont="1" applyFill="1" applyBorder="1" applyAlignment="1" applyProtection="1">
      <alignment horizontal="center" vertical="center" shrinkToFit="1"/>
      <protection/>
    </xf>
    <xf numFmtId="9" fontId="10" fillId="0" borderId="66" xfId="43" applyNumberFormat="1" applyFont="1" applyFill="1" applyBorder="1" applyAlignment="1" applyProtection="1">
      <alignment horizontal="center" vertical="center" shrinkToFit="1"/>
      <protection/>
    </xf>
    <xf numFmtId="185" fontId="10" fillId="0" borderId="63" xfId="0" applyNumberFormat="1" applyFont="1" applyFill="1" applyBorder="1" applyAlignment="1" applyProtection="1">
      <alignment horizontal="center" vertical="center" shrinkToFit="1"/>
      <protection/>
    </xf>
    <xf numFmtId="0" fontId="12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1" fontId="10" fillId="0" borderId="67" xfId="0" applyNumberFormat="1" applyFont="1" applyFill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0" fontId="10" fillId="0" borderId="69" xfId="0" applyFont="1" applyFill="1" applyBorder="1" applyAlignment="1" applyProtection="1">
      <alignment horizontal="center" vertical="center" shrinkToFit="1"/>
      <protection/>
    </xf>
    <xf numFmtId="0" fontId="10" fillId="0" borderId="70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2" xfId="0" applyNumberFormat="1" applyFont="1" applyFill="1" applyBorder="1" applyAlignment="1" applyProtection="1">
      <alignment horizontal="center" vertical="center" shrinkToFit="1"/>
      <protection/>
    </xf>
    <xf numFmtId="185" fontId="2" fillId="0" borderId="34" xfId="0" applyNumberFormat="1" applyFont="1" applyFill="1" applyBorder="1" applyAlignment="1">
      <alignment horizontal="center" vertical="center" shrinkToFit="1"/>
    </xf>
    <xf numFmtId="185" fontId="2" fillId="0" borderId="45" xfId="0" applyNumberFormat="1" applyFont="1" applyFill="1" applyBorder="1" applyAlignment="1">
      <alignment horizontal="center" vertical="center" shrinkToFit="1"/>
    </xf>
    <xf numFmtId="185" fontId="2" fillId="0" borderId="44" xfId="0" applyNumberFormat="1" applyFont="1" applyFill="1" applyBorder="1" applyAlignment="1">
      <alignment horizontal="center" vertical="center" shrinkToFit="1"/>
    </xf>
    <xf numFmtId="185" fontId="2" fillId="0" borderId="60" xfId="0" applyNumberFormat="1" applyFont="1" applyFill="1" applyBorder="1" applyAlignment="1">
      <alignment horizontal="center" vertical="center" shrinkToFit="1"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10" fillId="0" borderId="23" xfId="0" applyFont="1" applyFill="1" applyBorder="1" applyAlignment="1" applyProtection="1">
      <alignment horizontal="center" vertical="center" shrinkToFit="1"/>
      <protection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79" fontId="10" fillId="0" borderId="26" xfId="0" applyNumberFormat="1" applyFont="1" applyFill="1" applyBorder="1" applyAlignment="1" applyProtection="1">
      <alignment horizontal="center" vertical="center" shrinkToFit="1"/>
      <protection/>
    </xf>
    <xf numFmtId="185" fontId="2" fillId="0" borderId="32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2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179" fontId="10" fillId="0" borderId="74" xfId="0" applyNumberFormat="1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58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59" xfId="0" applyNumberFormat="1" applyFont="1" applyFill="1" applyBorder="1" applyAlignment="1" applyProtection="1">
      <alignment horizontal="center" vertical="center"/>
      <protection/>
    </xf>
    <xf numFmtId="177" fontId="6" fillId="0" borderId="58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59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3" xfId="0" applyNumberFormat="1" applyFont="1" applyFill="1" applyBorder="1" applyAlignment="1" applyProtection="1">
      <alignment horizontal="center" vertical="center"/>
      <protection/>
    </xf>
    <xf numFmtId="177" fontId="6" fillId="0" borderId="71" xfId="0" applyNumberFormat="1" applyFont="1" applyFill="1" applyBorder="1" applyAlignment="1" applyProtection="1">
      <alignment horizontal="center" vertical="center"/>
      <protection/>
    </xf>
    <xf numFmtId="0" fontId="10" fillId="0" borderId="75" xfId="0" applyFont="1" applyFill="1" applyBorder="1" applyAlignment="1" applyProtection="1">
      <alignment horizontal="center" vertical="center" shrinkToFit="1"/>
      <protection/>
    </xf>
    <xf numFmtId="0" fontId="10" fillId="0" borderId="76" xfId="0" applyFont="1" applyFill="1" applyBorder="1" applyAlignment="1" applyProtection="1">
      <alignment horizontal="center" vertical="center" shrinkToFit="1"/>
      <protection/>
    </xf>
    <xf numFmtId="1" fontId="10" fillId="0" borderId="56" xfId="0" applyNumberFormat="1" applyFont="1" applyFill="1" applyBorder="1" applyAlignment="1" applyProtection="1">
      <alignment horizontal="center" vertical="center" shrinkToFit="1"/>
      <protection/>
    </xf>
    <xf numFmtId="0" fontId="12" fillId="0" borderId="62" xfId="0" applyFont="1" applyFill="1" applyBorder="1" applyAlignment="1">
      <alignment vertical="center"/>
    </xf>
    <xf numFmtId="0" fontId="10" fillId="0" borderId="56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55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72">
    <dxf>
      <font>
        <b/>
        <i val="0"/>
        <color indexed="8"/>
      </font>
      <fill>
        <patternFill patternType="none">
          <bgColor indexed="65"/>
        </patternFill>
      </fill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X65536"/>
  <sheetViews>
    <sheetView showZeros="0" tabSelected="1" workbookViewId="0" topLeftCell="A1">
      <selection activeCell="B10" sqref="B10:C10"/>
    </sheetView>
  </sheetViews>
  <sheetFormatPr defaultColWidth="9.14062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9" customWidth="1"/>
    <col min="9" max="9" width="3.57421875" style="29" customWidth="1"/>
    <col min="10" max="11" width="2.57421875" style="29" customWidth="1"/>
    <col min="12" max="46" width="2.57421875" style="29" hidden="1" customWidth="1"/>
    <col min="47" max="49" width="2.57421875" style="29" customWidth="1"/>
    <col min="50" max="50" width="7.57421875" style="29" customWidth="1"/>
    <col min="51" max="51" width="3.57421875" style="29" customWidth="1"/>
    <col min="52" max="53" width="2.57421875" style="29" customWidth="1"/>
    <col min="54" max="88" width="2.57421875" style="29" hidden="1" customWidth="1"/>
    <col min="89" max="91" width="2.57421875" style="29" customWidth="1"/>
    <col min="92" max="92" width="7.57421875" style="29" customWidth="1"/>
    <col min="93" max="93" width="3.57421875" style="29" customWidth="1"/>
    <col min="94" max="95" width="2.57421875" style="29" customWidth="1"/>
    <col min="96" max="130" width="2.57421875" style="29" hidden="1" customWidth="1"/>
    <col min="131" max="133" width="2.57421875" style="29" customWidth="1"/>
    <col min="134" max="134" width="7.57421875" style="29" customWidth="1"/>
    <col min="135" max="135" width="3.57421875" style="29" customWidth="1"/>
    <col min="136" max="137" width="2.57421875" style="29" customWidth="1"/>
    <col min="138" max="172" width="2.57421875" style="29" hidden="1" customWidth="1"/>
    <col min="173" max="175" width="2.57421875" style="29" customWidth="1"/>
    <col min="176" max="176" width="7.57421875" style="29" customWidth="1"/>
    <col min="177" max="177" width="3.57421875" style="29" customWidth="1"/>
    <col min="178" max="179" width="2.57421875" style="29" customWidth="1"/>
    <col min="180" max="214" width="2.57421875" style="29" hidden="1" customWidth="1"/>
    <col min="215" max="217" width="2.57421875" style="29" customWidth="1"/>
    <col min="218" max="218" width="5.57421875" style="29" customWidth="1"/>
    <col min="219" max="221" width="2.57421875" style="29" customWidth="1"/>
    <col min="222" max="224" width="2.421875" style="29" customWidth="1"/>
    <col min="225" max="225" width="5.57421875" style="29" customWidth="1"/>
    <col min="226" max="228" width="2.57421875" style="29" customWidth="1"/>
    <col min="229" max="231" width="2.421875" style="29" customWidth="1"/>
    <col min="232" max="16384" width="9.00390625" style="12" customWidth="1"/>
  </cols>
  <sheetData>
    <row r="1" spans="1:217" ht="18" customHeight="1">
      <c r="A1" s="268">
        <v>41182</v>
      </c>
      <c r="B1" s="269"/>
      <c r="C1" s="269"/>
      <c r="D1" s="269"/>
      <c r="E1" s="269"/>
      <c r="F1" s="269"/>
      <c r="G1" s="270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3" t="s">
        <v>24</v>
      </c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5"/>
      <c r="CN1" s="14" t="s">
        <v>25</v>
      </c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3" t="s">
        <v>2</v>
      </c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5"/>
      <c r="FT1" s="13" t="s">
        <v>3</v>
      </c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5"/>
    </row>
    <row r="2" spans="1:217" ht="18" customHeight="1">
      <c r="A2" s="271"/>
      <c r="B2" s="272"/>
      <c r="C2" s="272"/>
      <c r="D2" s="272"/>
      <c r="E2" s="272"/>
      <c r="F2" s="272"/>
      <c r="G2" s="273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36" t="s">
        <v>229</v>
      </c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46"/>
      <c r="CE2" s="146"/>
      <c r="CF2" s="146"/>
      <c r="CG2" s="146"/>
      <c r="CH2" s="146"/>
      <c r="CI2" s="146"/>
      <c r="CJ2" s="146"/>
      <c r="CK2" s="146"/>
      <c r="CL2" s="146"/>
      <c r="CM2" s="138"/>
      <c r="CN2" s="36" t="s">
        <v>59</v>
      </c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 t="s">
        <v>60</v>
      </c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7"/>
      <c r="FT2" s="16" t="s">
        <v>61</v>
      </c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7"/>
    </row>
    <row r="3" spans="1:217" ht="18" customHeight="1">
      <c r="A3" s="274" t="s">
        <v>5</v>
      </c>
      <c r="B3" s="275"/>
      <c r="C3" s="275"/>
      <c r="D3" s="275"/>
      <c r="E3" s="275"/>
      <c r="F3" s="275"/>
      <c r="G3" s="276"/>
      <c r="H3" s="40" t="s">
        <v>6</v>
      </c>
      <c r="I3" s="226">
        <f>COUNTIF(I7:I17,"재적")</f>
        <v>6</v>
      </c>
      <c r="J3" s="227"/>
      <c r="K3" s="228"/>
      <c r="L3" s="231" t="s">
        <v>7</v>
      </c>
      <c r="M3" s="231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40" t="s">
        <v>6</v>
      </c>
      <c r="AY3" s="237">
        <f>COUNTIF(AY7:AY17,"재적")</f>
        <v>4</v>
      </c>
      <c r="AZ3" s="237"/>
      <c r="BA3" s="237"/>
      <c r="BB3" s="231" t="s">
        <v>7</v>
      </c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2"/>
      <c r="CE3" s="232"/>
      <c r="CF3" s="232"/>
      <c r="CG3" s="232"/>
      <c r="CH3" s="232"/>
      <c r="CI3" s="232"/>
      <c r="CJ3" s="232"/>
      <c r="CK3" s="232"/>
      <c r="CL3" s="232"/>
      <c r="CM3" s="233"/>
      <c r="CN3" s="37" t="s">
        <v>6</v>
      </c>
      <c r="CO3" s="226">
        <f>COUNTIF(CO7:CO17,"재적")</f>
        <v>6</v>
      </c>
      <c r="CP3" s="227"/>
      <c r="CQ3" s="228"/>
      <c r="CR3" s="231" t="s">
        <v>7</v>
      </c>
      <c r="CS3" s="231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40" t="s">
        <v>6</v>
      </c>
      <c r="EE3" s="226">
        <f>COUNTIF(EE7:EE17,"재적")</f>
        <v>11</v>
      </c>
      <c r="EF3" s="227"/>
      <c r="EG3" s="228"/>
      <c r="EH3" s="231" t="s">
        <v>7</v>
      </c>
      <c r="EI3" s="231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3"/>
      <c r="FT3" s="40" t="s">
        <v>6</v>
      </c>
      <c r="FU3" s="226">
        <f>COUNTIF(FU7:FU17,"재적")</f>
        <v>11</v>
      </c>
      <c r="FV3" s="227"/>
      <c r="FW3" s="228"/>
      <c r="FX3" s="231" t="s">
        <v>7</v>
      </c>
      <c r="FY3" s="231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3"/>
    </row>
    <row r="4" spans="1:231" ht="18" customHeight="1">
      <c r="A4" s="277"/>
      <c r="B4" s="278"/>
      <c r="C4" s="278"/>
      <c r="D4" s="278"/>
      <c r="E4" s="278"/>
      <c r="F4" s="278"/>
      <c r="G4" s="279"/>
      <c r="H4" s="41" t="s">
        <v>8</v>
      </c>
      <c r="I4" s="104"/>
      <c r="J4" s="252">
        <v>2792</v>
      </c>
      <c r="K4" s="253"/>
      <c r="L4" s="28">
        <f aca="true" t="shared" si="0" ref="L4:AC4">COUNTIF(L7:L17,"●")</f>
        <v>5</v>
      </c>
      <c r="M4" s="28">
        <f t="shared" si="0"/>
        <v>5</v>
      </c>
      <c r="N4" s="28">
        <f t="shared" si="0"/>
        <v>5</v>
      </c>
      <c r="O4" s="28">
        <f t="shared" si="0"/>
        <v>1</v>
      </c>
      <c r="P4" s="28">
        <f t="shared" si="0"/>
        <v>6</v>
      </c>
      <c r="Q4" s="28">
        <f t="shared" si="0"/>
        <v>6</v>
      </c>
      <c r="R4" s="28">
        <f t="shared" si="0"/>
        <v>6</v>
      </c>
      <c r="S4" s="28">
        <f t="shared" si="0"/>
        <v>5</v>
      </c>
      <c r="T4" s="28">
        <f t="shared" si="0"/>
        <v>2</v>
      </c>
      <c r="U4" s="28">
        <f t="shared" si="0"/>
        <v>6</v>
      </c>
      <c r="V4" s="28">
        <f t="shared" si="0"/>
        <v>5</v>
      </c>
      <c r="W4" s="28">
        <f t="shared" si="0"/>
        <v>4</v>
      </c>
      <c r="X4" s="28">
        <f t="shared" si="0"/>
        <v>4</v>
      </c>
      <c r="Y4" s="28">
        <f t="shared" si="0"/>
        <v>4</v>
      </c>
      <c r="Z4" s="28">
        <f t="shared" si="0"/>
        <v>5</v>
      </c>
      <c r="AA4" s="28">
        <f t="shared" si="0"/>
        <v>4</v>
      </c>
      <c r="AB4" s="28">
        <f t="shared" si="0"/>
        <v>4</v>
      </c>
      <c r="AC4" s="28">
        <f t="shared" si="0"/>
        <v>4</v>
      </c>
      <c r="AD4" s="28">
        <f aca="true" t="shared" si="1" ref="AD4:AW4">COUNTIF(AD7:AD17,"●")</f>
        <v>5</v>
      </c>
      <c r="AE4" s="28">
        <f t="shared" si="1"/>
        <v>2</v>
      </c>
      <c r="AF4" s="28">
        <f t="shared" si="1"/>
        <v>4</v>
      </c>
      <c r="AG4" s="28">
        <f t="shared" si="1"/>
        <v>4</v>
      </c>
      <c r="AH4" s="28">
        <f t="shared" si="1"/>
        <v>5</v>
      </c>
      <c r="AI4" s="28">
        <f t="shared" si="1"/>
        <v>5</v>
      </c>
      <c r="AJ4" s="28">
        <f t="shared" si="1"/>
        <v>3</v>
      </c>
      <c r="AK4" s="28">
        <f t="shared" si="1"/>
        <v>5</v>
      </c>
      <c r="AL4" s="28">
        <f t="shared" si="1"/>
        <v>3</v>
      </c>
      <c r="AM4" s="28">
        <f t="shared" si="1"/>
        <v>3</v>
      </c>
      <c r="AN4" s="28">
        <f t="shared" si="1"/>
        <v>5</v>
      </c>
      <c r="AO4" s="28">
        <f t="shared" si="1"/>
        <v>6</v>
      </c>
      <c r="AP4" s="28">
        <f t="shared" si="1"/>
        <v>4</v>
      </c>
      <c r="AQ4" s="28">
        <f t="shared" si="1"/>
        <v>1</v>
      </c>
      <c r="AR4" s="28">
        <f t="shared" si="1"/>
        <v>4</v>
      </c>
      <c r="AS4" s="28">
        <f t="shared" si="1"/>
        <v>4</v>
      </c>
      <c r="AT4" s="28">
        <f t="shared" si="1"/>
        <v>3</v>
      </c>
      <c r="AU4" s="130">
        <f t="shared" si="1"/>
        <v>2</v>
      </c>
      <c r="AV4" s="130">
        <f t="shared" si="1"/>
        <v>3</v>
      </c>
      <c r="AW4" s="130">
        <f t="shared" si="1"/>
        <v>0</v>
      </c>
      <c r="AX4" s="41" t="s">
        <v>8</v>
      </c>
      <c r="AY4" s="139"/>
      <c r="AZ4" s="263">
        <v>1208</v>
      </c>
      <c r="BA4" s="263"/>
      <c r="BB4" s="28">
        <f aca="true" t="shared" si="2" ref="BB4:CM4">COUNTIF(BB7:BB17,"●")</f>
        <v>3</v>
      </c>
      <c r="BC4" s="28">
        <f t="shared" si="2"/>
        <v>4</v>
      </c>
      <c r="BD4" s="28">
        <f t="shared" si="2"/>
        <v>4</v>
      </c>
      <c r="BE4" s="28">
        <f t="shared" si="2"/>
        <v>2</v>
      </c>
      <c r="BF4" s="28">
        <f t="shared" si="2"/>
        <v>3</v>
      </c>
      <c r="BG4" s="28">
        <f t="shared" si="2"/>
        <v>4</v>
      </c>
      <c r="BH4" s="28">
        <f t="shared" si="2"/>
        <v>4</v>
      </c>
      <c r="BI4" s="28">
        <f t="shared" si="2"/>
        <v>4</v>
      </c>
      <c r="BJ4" s="28">
        <f t="shared" si="2"/>
        <v>3</v>
      </c>
      <c r="BK4" s="28">
        <f t="shared" si="2"/>
        <v>3</v>
      </c>
      <c r="BL4" s="28">
        <f t="shared" si="2"/>
        <v>4</v>
      </c>
      <c r="BM4" s="28">
        <f t="shared" si="2"/>
        <v>2</v>
      </c>
      <c r="BN4" s="28">
        <f t="shared" si="2"/>
        <v>4</v>
      </c>
      <c r="BO4" s="28">
        <f t="shared" si="2"/>
        <v>3</v>
      </c>
      <c r="BP4" s="28">
        <f t="shared" si="2"/>
        <v>3</v>
      </c>
      <c r="BQ4" s="28">
        <f t="shared" si="2"/>
        <v>2</v>
      </c>
      <c r="BR4" s="28">
        <f t="shared" si="2"/>
        <v>2</v>
      </c>
      <c r="BS4" s="28">
        <f t="shared" si="2"/>
        <v>2</v>
      </c>
      <c r="BT4" s="28">
        <f t="shared" si="2"/>
        <v>2</v>
      </c>
      <c r="BU4" s="28">
        <f t="shared" si="2"/>
        <v>3</v>
      </c>
      <c r="BV4" s="28">
        <f t="shared" si="2"/>
        <v>4</v>
      </c>
      <c r="BW4" s="28">
        <f t="shared" si="2"/>
        <v>3</v>
      </c>
      <c r="BX4" s="28">
        <f t="shared" si="2"/>
        <v>2</v>
      </c>
      <c r="BY4" s="28">
        <f t="shared" si="2"/>
        <v>2</v>
      </c>
      <c r="BZ4" s="28">
        <f t="shared" si="2"/>
        <v>2</v>
      </c>
      <c r="CA4" s="28">
        <f t="shared" si="2"/>
        <v>2</v>
      </c>
      <c r="CB4" s="28">
        <f t="shared" si="2"/>
        <v>2</v>
      </c>
      <c r="CC4" s="28">
        <f t="shared" si="2"/>
        <v>2</v>
      </c>
      <c r="CD4" s="28">
        <f t="shared" si="2"/>
        <v>3</v>
      </c>
      <c r="CE4" s="28">
        <f t="shared" si="2"/>
        <v>3</v>
      </c>
      <c r="CF4" s="28">
        <f t="shared" si="2"/>
        <v>4</v>
      </c>
      <c r="CG4" s="28">
        <f t="shared" si="2"/>
        <v>2</v>
      </c>
      <c r="CH4" s="28">
        <f t="shared" si="2"/>
        <v>4</v>
      </c>
      <c r="CI4" s="28">
        <f t="shared" si="2"/>
        <v>2</v>
      </c>
      <c r="CJ4" s="28">
        <f t="shared" si="2"/>
        <v>4</v>
      </c>
      <c r="CK4" s="28">
        <f t="shared" si="2"/>
        <v>3</v>
      </c>
      <c r="CL4" s="28">
        <f t="shared" si="2"/>
        <v>3</v>
      </c>
      <c r="CM4" s="129">
        <f t="shared" si="2"/>
        <v>0</v>
      </c>
      <c r="CN4" s="38" t="s">
        <v>8</v>
      </c>
      <c r="CO4" s="106"/>
      <c r="CP4" s="222">
        <v>2206</v>
      </c>
      <c r="CQ4" s="223"/>
      <c r="CR4" s="28">
        <f aca="true" t="shared" si="3" ref="CR4:EC4">COUNTIF(CR7:CR17,"●")</f>
        <v>5</v>
      </c>
      <c r="CS4" s="28">
        <f t="shared" si="3"/>
        <v>5</v>
      </c>
      <c r="CT4" s="28">
        <f t="shared" si="3"/>
        <v>3</v>
      </c>
      <c r="CU4" s="28">
        <f t="shared" si="3"/>
        <v>2</v>
      </c>
      <c r="CV4" s="28">
        <f t="shared" si="3"/>
        <v>5</v>
      </c>
      <c r="CW4" s="28">
        <f t="shared" si="3"/>
        <v>5</v>
      </c>
      <c r="CX4" s="28">
        <f t="shared" si="3"/>
        <v>5</v>
      </c>
      <c r="CY4" s="28">
        <f t="shared" si="3"/>
        <v>3</v>
      </c>
      <c r="CZ4" s="28">
        <f t="shared" si="3"/>
        <v>5</v>
      </c>
      <c r="DA4" s="28">
        <f t="shared" si="3"/>
        <v>3</v>
      </c>
      <c r="DB4" s="28">
        <f t="shared" si="3"/>
        <v>5</v>
      </c>
      <c r="DC4" s="28">
        <f t="shared" si="3"/>
        <v>3</v>
      </c>
      <c r="DD4" s="28">
        <f t="shared" si="3"/>
        <v>3</v>
      </c>
      <c r="DE4" s="28">
        <f t="shared" si="3"/>
        <v>5</v>
      </c>
      <c r="DF4" s="28">
        <f t="shared" si="3"/>
        <v>4</v>
      </c>
      <c r="DG4" s="28">
        <f t="shared" si="3"/>
        <v>3</v>
      </c>
      <c r="DH4" s="28">
        <f t="shared" si="3"/>
        <v>3</v>
      </c>
      <c r="DI4" s="28">
        <f t="shared" si="3"/>
        <v>3</v>
      </c>
      <c r="DJ4" s="28">
        <f t="shared" si="3"/>
        <v>2</v>
      </c>
      <c r="DK4" s="28">
        <f t="shared" si="3"/>
        <v>3</v>
      </c>
      <c r="DL4" s="28">
        <f t="shared" si="3"/>
        <v>2</v>
      </c>
      <c r="DM4" s="28">
        <f t="shared" si="3"/>
        <v>3</v>
      </c>
      <c r="DN4" s="28">
        <f t="shared" si="3"/>
        <v>2</v>
      </c>
      <c r="DO4" s="28">
        <f t="shared" si="3"/>
        <v>3</v>
      </c>
      <c r="DP4" s="28">
        <f t="shared" si="3"/>
        <v>3</v>
      </c>
      <c r="DQ4" s="28">
        <f t="shared" si="3"/>
        <v>3</v>
      </c>
      <c r="DR4" s="28">
        <f t="shared" si="3"/>
        <v>3</v>
      </c>
      <c r="DS4" s="28">
        <f t="shared" si="3"/>
        <v>3</v>
      </c>
      <c r="DT4" s="28">
        <f t="shared" si="3"/>
        <v>3</v>
      </c>
      <c r="DU4" s="28">
        <f t="shared" si="3"/>
        <v>3</v>
      </c>
      <c r="DV4" s="28">
        <f t="shared" si="3"/>
        <v>4</v>
      </c>
      <c r="DW4" s="28">
        <f t="shared" si="3"/>
        <v>4</v>
      </c>
      <c r="DX4" s="28">
        <f t="shared" si="3"/>
        <v>4</v>
      </c>
      <c r="DY4" s="28">
        <f t="shared" si="3"/>
        <v>4</v>
      </c>
      <c r="DZ4" s="28">
        <f t="shared" si="3"/>
        <v>3</v>
      </c>
      <c r="EA4" s="28">
        <f t="shared" si="3"/>
        <v>3</v>
      </c>
      <c r="EB4" s="28">
        <f t="shared" si="3"/>
        <v>3</v>
      </c>
      <c r="EC4" s="129">
        <f t="shared" si="3"/>
        <v>2</v>
      </c>
      <c r="ED4" s="41" t="s">
        <v>8</v>
      </c>
      <c r="EE4" s="106">
        <v>1</v>
      </c>
      <c r="EF4" s="222">
        <v>3690</v>
      </c>
      <c r="EG4" s="223"/>
      <c r="EH4" s="28">
        <f aca="true" t="shared" si="4" ref="EH4:FS4">COUNTIF(EH7:EH17,"●")</f>
        <v>5</v>
      </c>
      <c r="EI4" s="28">
        <f t="shared" si="4"/>
        <v>6</v>
      </c>
      <c r="EJ4" s="28">
        <f t="shared" si="4"/>
        <v>5</v>
      </c>
      <c r="EK4" s="28">
        <f t="shared" si="4"/>
        <v>2</v>
      </c>
      <c r="EL4" s="28">
        <f t="shared" si="4"/>
        <v>5</v>
      </c>
      <c r="EM4" s="28">
        <f t="shared" si="4"/>
        <v>6</v>
      </c>
      <c r="EN4" s="28">
        <f t="shared" si="4"/>
        <v>5</v>
      </c>
      <c r="EO4" s="28">
        <f t="shared" si="4"/>
        <v>5</v>
      </c>
      <c r="EP4" s="28">
        <f t="shared" si="4"/>
        <v>6</v>
      </c>
      <c r="EQ4" s="28">
        <f t="shared" si="4"/>
        <v>5</v>
      </c>
      <c r="ER4" s="28">
        <f t="shared" si="4"/>
        <v>5</v>
      </c>
      <c r="ES4" s="28">
        <f t="shared" si="4"/>
        <v>6</v>
      </c>
      <c r="ET4" s="28">
        <f t="shared" si="4"/>
        <v>7</v>
      </c>
      <c r="EU4" s="28">
        <f t="shared" si="4"/>
        <v>6</v>
      </c>
      <c r="EV4" s="28">
        <f t="shared" si="4"/>
        <v>7</v>
      </c>
      <c r="EW4" s="28">
        <f t="shared" si="4"/>
        <v>7</v>
      </c>
      <c r="EX4" s="28">
        <f t="shared" si="4"/>
        <v>6</v>
      </c>
      <c r="EY4" s="28">
        <f t="shared" si="4"/>
        <v>6</v>
      </c>
      <c r="EZ4" s="28">
        <f t="shared" si="4"/>
        <v>6</v>
      </c>
      <c r="FA4" s="28">
        <f t="shared" si="4"/>
        <v>7</v>
      </c>
      <c r="FB4" s="28">
        <f t="shared" si="4"/>
        <v>6</v>
      </c>
      <c r="FC4" s="28">
        <f t="shared" si="4"/>
        <v>5</v>
      </c>
      <c r="FD4" s="28">
        <f t="shared" si="4"/>
        <v>7</v>
      </c>
      <c r="FE4" s="28">
        <f t="shared" si="4"/>
        <v>4</v>
      </c>
      <c r="FF4" s="28">
        <f t="shared" si="4"/>
        <v>4</v>
      </c>
      <c r="FG4" s="28">
        <f t="shared" si="4"/>
        <v>7</v>
      </c>
      <c r="FH4" s="28">
        <f t="shared" si="4"/>
        <v>7</v>
      </c>
      <c r="FI4" s="28">
        <f t="shared" si="4"/>
        <v>4</v>
      </c>
      <c r="FJ4" s="28">
        <f t="shared" si="4"/>
        <v>6</v>
      </c>
      <c r="FK4" s="28">
        <f t="shared" si="4"/>
        <v>7</v>
      </c>
      <c r="FL4" s="28">
        <f t="shared" si="4"/>
        <v>5</v>
      </c>
      <c r="FM4" s="28">
        <f t="shared" si="4"/>
        <v>5</v>
      </c>
      <c r="FN4" s="28">
        <f t="shared" si="4"/>
        <v>7</v>
      </c>
      <c r="FO4" s="28">
        <f t="shared" si="4"/>
        <v>6</v>
      </c>
      <c r="FP4" s="28">
        <f t="shared" si="4"/>
        <v>7</v>
      </c>
      <c r="FQ4" s="28">
        <f t="shared" si="4"/>
        <v>7</v>
      </c>
      <c r="FR4" s="28">
        <f t="shared" si="4"/>
        <v>7</v>
      </c>
      <c r="FS4" s="129">
        <f t="shared" si="4"/>
        <v>1</v>
      </c>
      <c r="FT4" s="41" t="s">
        <v>8</v>
      </c>
      <c r="FU4" s="106"/>
      <c r="FV4" s="222">
        <v>3490</v>
      </c>
      <c r="FW4" s="223"/>
      <c r="FX4" s="28">
        <f aca="true" t="shared" si="5" ref="FX4:HI4">COUNTIF(FX7:FX17,"●")</f>
        <v>4</v>
      </c>
      <c r="FY4" s="28">
        <f t="shared" si="5"/>
        <v>2</v>
      </c>
      <c r="FZ4" s="28">
        <f t="shared" si="5"/>
        <v>4</v>
      </c>
      <c r="GA4" s="28">
        <f t="shared" si="5"/>
        <v>0</v>
      </c>
      <c r="GB4" s="28">
        <f t="shared" si="5"/>
        <v>1</v>
      </c>
      <c r="GC4" s="28">
        <f t="shared" si="5"/>
        <v>5</v>
      </c>
      <c r="GD4" s="28">
        <f t="shared" si="5"/>
        <v>3</v>
      </c>
      <c r="GE4" s="28">
        <f t="shared" si="5"/>
        <v>6</v>
      </c>
      <c r="GF4" s="28">
        <f t="shared" si="5"/>
        <v>3</v>
      </c>
      <c r="GG4" s="28">
        <f t="shared" si="5"/>
        <v>6</v>
      </c>
      <c r="GH4" s="28">
        <f t="shared" si="5"/>
        <v>4</v>
      </c>
      <c r="GI4" s="28">
        <f t="shared" si="5"/>
        <v>5</v>
      </c>
      <c r="GJ4" s="28">
        <f t="shared" si="5"/>
        <v>7</v>
      </c>
      <c r="GK4" s="28">
        <f t="shared" si="5"/>
        <v>4</v>
      </c>
      <c r="GL4" s="28">
        <f t="shared" si="5"/>
        <v>2</v>
      </c>
      <c r="GM4" s="28">
        <f t="shared" si="5"/>
        <v>3</v>
      </c>
      <c r="GN4" s="28">
        <f t="shared" si="5"/>
        <v>2</v>
      </c>
      <c r="GO4" s="28">
        <f t="shared" si="5"/>
        <v>2</v>
      </c>
      <c r="GP4" s="28">
        <f t="shared" si="5"/>
        <v>3</v>
      </c>
      <c r="GQ4" s="28">
        <f t="shared" si="5"/>
        <v>2</v>
      </c>
      <c r="GR4" s="28">
        <f t="shared" si="5"/>
        <v>2</v>
      </c>
      <c r="GS4" s="28">
        <f t="shared" si="5"/>
        <v>3</v>
      </c>
      <c r="GT4" s="28">
        <f t="shared" si="5"/>
        <v>4</v>
      </c>
      <c r="GU4" s="28">
        <f t="shared" si="5"/>
        <v>2</v>
      </c>
      <c r="GV4" s="28">
        <f t="shared" si="5"/>
        <v>2</v>
      </c>
      <c r="GW4" s="28">
        <f t="shared" si="5"/>
        <v>2</v>
      </c>
      <c r="GX4" s="28">
        <f t="shared" si="5"/>
        <v>2</v>
      </c>
      <c r="GY4" s="28">
        <f t="shared" si="5"/>
        <v>2</v>
      </c>
      <c r="GZ4" s="28">
        <f t="shared" si="5"/>
        <v>4</v>
      </c>
      <c r="HA4" s="28">
        <f t="shared" si="5"/>
        <v>4</v>
      </c>
      <c r="HB4" s="28">
        <f t="shared" si="5"/>
        <v>2</v>
      </c>
      <c r="HC4" s="28">
        <f t="shared" si="5"/>
        <v>2</v>
      </c>
      <c r="HD4" s="28">
        <f t="shared" si="5"/>
        <v>2</v>
      </c>
      <c r="HE4" s="28">
        <f t="shared" si="5"/>
        <v>7</v>
      </c>
      <c r="HF4" s="28">
        <f t="shared" si="5"/>
        <v>2</v>
      </c>
      <c r="HG4" s="28">
        <f t="shared" si="5"/>
        <v>6</v>
      </c>
      <c r="HH4" s="28">
        <f t="shared" si="5"/>
        <v>2</v>
      </c>
      <c r="HI4" s="129">
        <f t="shared" si="5"/>
        <v>1</v>
      </c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</row>
    <row r="5" spans="1:217" ht="18" customHeight="1">
      <c r="A5" s="202" t="s">
        <v>26</v>
      </c>
      <c r="B5" s="203"/>
      <c r="C5" s="203"/>
      <c r="D5" s="203"/>
      <c r="E5" s="203"/>
      <c r="F5" s="203"/>
      <c r="G5" s="204"/>
      <c r="H5" s="42" t="s">
        <v>9</v>
      </c>
      <c r="I5" s="105"/>
      <c r="J5" s="254"/>
      <c r="K5" s="255"/>
      <c r="L5" s="250">
        <f>AW4*10+I4*10+I5*20+(J7+J8+J9+J10+J11+J12+J13+J14+J15+J17)</f>
        <v>0</v>
      </c>
      <c r="M5" s="250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42" t="s">
        <v>9</v>
      </c>
      <c r="AY5" s="140">
        <f>COUNTIF(AY7:AY17,"등반")</f>
        <v>0</v>
      </c>
      <c r="AZ5" s="264"/>
      <c r="BA5" s="264"/>
      <c r="BB5" s="250">
        <f>CM4*10+AY4*10+AY5*20+(AZ7+AZ8+AZ9+AZ10+AZ11+AZ12+AZ13+AZ14+AZ15+AZ17)</f>
        <v>0</v>
      </c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  <c r="BT5" s="250"/>
      <c r="BU5" s="250"/>
      <c r="BV5" s="250"/>
      <c r="BW5" s="250"/>
      <c r="BX5" s="250"/>
      <c r="BY5" s="250"/>
      <c r="BZ5" s="250"/>
      <c r="CA5" s="250"/>
      <c r="CB5" s="250"/>
      <c r="CC5" s="250"/>
      <c r="CD5" s="251"/>
      <c r="CE5" s="251"/>
      <c r="CF5" s="251"/>
      <c r="CG5" s="251"/>
      <c r="CH5" s="251"/>
      <c r="CI5" s="251"/>
      <c r="CJ5" s="251"/>
      <c r="CK5" s="251"/>
      <c r="CL5" s="251"/>
      <c r="CM5" s="256"/>
      <c r="CN5" s="39" t="s">
        <v>9</v>
      </c>
      <c r="CO5" s="105">
        <f>COUNTIF(CO7:CO17,"등반")</f>
        <v>0</v>
      </c>
      <c r="CP5" s="224"/>
      <c r="CQ5" s="225"/>
      <c r="CR5" s="250">
        <f>EC4*10+CO4*10+CO5*20+(CP7+CP8+CP9+CP10+CP11+CP12+CP13+CP14+CP15+CP17)</f>
        <v>35</v>
      </c>
      <c r="CS5" s="250"/>
      <c r="CT5" s="251"/>
      <c r="CU5" s="251"/>
      <c r="CV5" s="251"/>
      <c r="CW5" s="251"/>
      <c r="CX5" s="251"/>
      <c r="CY5" s="251"/>
      <c r="CZ5" s="251"/>
      <c r="DA5" s="251"/>
      <c r="DB5" s="251"/>
      <c r="DC5" s="251"/>
      <c r="DD5" s="251"/>
      <c r="DE5" s="251"/>
      <c r="DF5" s="251"/>
      <c r="DG5" s="251"/>
      <c r="DH5" s="251"/>
      <c r="DI5" s="251"/>
      <c r="DJ5" s="251"/>
      <c r="DK5" s="251"/>
      <c r="DL5" s="251"/>
      <c r="DM5" s="251"/>
      <c r="DN5" s="251"/>
      <c r="DO5" s="251"/>
      <c r="DP5" s="251"/>
      <c r="DQ5" s="251"/>
      <c r="DR5" s="251"/>
      <c r="DS5" s="251"/>
      <c r="DT5" s="251"/>
      <c r="DU5" s="251"/>
      <c r="DV5" s="251"/>
      <c r="DW5" s="251"/>
      <c r="DX5" s="251"/>
      <c r="DY5" s="251"/>
      <c r="DZ5" s="251"/>
      <c r="EA5" s="251"/>
      <c r="EB5" s="251"/>
      <c r="EC5" s="251"/>
      <c r="ED5" s="42" t="s">
        <v>9</v>
      </c>
      <c r="EE5" s="105"/>
      <c r="EF5" s="224"/>
      <c r="EG5" s="225"/>
      <c r="EH5" s="250">
        <f>FS4*10+EE4*10+EE5*20+(EF7+EF8+EF9+EF10+EF11+EF12+EF13+EF14+EF15+EF17)</f>
        <v>30</v>
      </c>
      <c r="EI5" s="250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1"/>
      <c r="EZ5" s="251"/>
      <c r="FA5" s="251"/>
      <c r="FB5" s="251"/>
      <c r="FC5" s="251"/>
      <c r="FD5" s="251"/>
      <c r="FE5" s="251"/>
      <c r="FF5" s="251"/>
      <c r="FG5" s="251"/>
      <c r="FH5" s="251"/>
      <c r="FI5" s="251"/>
      <c r="FJ5" s="251"/>
      <c r="FK5" s="251"/>
      <c r="FL5" s="251"/>
      <c r="FM5" s="251"/>
      <c r="FN5" s="251"/>
      <c r="FO5" s="251"/>
      <c r="FP5" s="251"/>
      <c r="FQ5" s="251"/>
      <c r="FR5" s="251"/>
      <c r="FS5" s="256"/>
      <c r="FT5" s="42" t="s">
        <v>9</v>
      </c>
      <c r="FU5" s="105"/>
      <c r="FV5" s="224"/>
      <c r="FW5" s="225"/>
      <c r="FX5" s="250">
        <f>HI4*10+FU4*10+FU5*20+(FV7+FV8+FV9+FV10+FV11+FV12+FV13+FV14+FV15+FV17)</f>
        <v>49</v>
      </c>
      <c r="FY5" s="250"/>
      <c r="FZ5" s="251"/>
      <c r="GA5" s="251"/>
      <c r="GB5" s="251"/>
      <c r="GC5" s="251"/>
      <c r="GD5" s="251"/>
      <c r="GE5" s="251"/>
      <c r="GF5" s="251"/>
      <c r="GG5" s="251"/>
      <c r="GH5" s="251"/>
      <c r="GI5" s="251"/>
      <c r="GJ5" s="251"/>
      <c r="GK5" s="251"/>
      <c r="GL5" s="251"/>
      <c r="GM5" s="251"/>
      <c r="GN5" s="251"/>
      <c r="GO5" s="251"/>
      <c r="GP5" s="251"/>
      <c r="GQ5" s="251"/>
      <c r="GR5" s="251"/>
      <c r="GS5" s="251"/>
      <c r="GT5" s="251"/>
      <c r="GU5" s="251"/>
      <c r="GV5" s="251"/>
      <c r="GW5" s="251"/>
      <c r="GX5" s="251"/>
      <c r="GY5" s="251"/>
      <c r="GZ5" s="251"/>
      <c r="HA5" s="251"/>
      <c r="HB5" s="251"/>
      <c r="HC5" s="251"/>
      <c r="HD5" s="251"/>
      <c r="HE5" s="251"/>
      <c r="HF5" s="251"/>
      <c r="HG5" s="251"/>
      <c r="HH5" s="251"/>
      <c r="HI5" s="256"/>
    </row>
    <row r="6" spans="1:217" ht="18" customHeight="1">
      <c r="A6" s="205"/>
      <c r="B6" s="206"/>
      <c r="C6" s="206"/>
      <c r="D6" s="206"/>
      <c r="E6" s="206"/>
      <c r="F6" s="206"/>
      <c r="G6" s="207"/>
      <c r="H6" s="41" t="s">
        <v>10</v>
      </c>
      <c r="I6" s="4" t="s">
        <v>11</v>
      </c>
      <c r="J6" s="4" t="s">
        <v>57</v>
      </c>
      <c r="K6" s="4" t="s">
        <v>12</v>
      </c>
      <c r="L6" s="24">
        <v>1</v>
      </c>
      <c r="M6" s="24">
        <v>2</v>
      </c>
      <c r="N6" s="113">
        <v>3</v>
      </c>
      <c r="O6" s="113">
        <v>4</v>
      </c>
      <c r="P6" s="113">
        <v>5</v>
      </c>
      <c r="Q6" s="113">
        <v>6</v>
      </c>
      <c r="R6" s="113">
        <v>7</v>
      </c>
      <c r="S6" s="113">
        <v>8</v>
      </c>
      <c r="T6" s="113">
        <v>9</v>
      </c>
      <c r="U6" s="113">
        <v>10</v>
      </c>
      <c r="V6" s="113">
        <v>11</v>
      </c>
      <c r="W6" s="113">
        <v>12</v>
      </c>
      <c r="X6" s="113">
        <v>13</v>
      </c>
      <c r="Y6" s="113">
        <v>14</v>
      </c>
      <c r="Z6" s="113">
        <v>15</v>
      </c>
      <c r="AA6" s="113">
        <v>16</v>
      </c>
      <c r="AB6" s="113">
        <v>17</v>
      </c>
      <c r="AC6" s="24">
        <v>18</v>
      </c>
      <c r="AD6" s="24">
        <v>19</v>
      </c>
      <c r="AE6" s="24">
        <v>20</v>
      </c>
      <c r="AF6" s="113">
        <v>21</v>
      </c>
      <c r="AG6" s="113">
        <v>22</v>
      </c>
      <c r="AH6" s="113">
        <v>23</v>
      </c>
      <c r="AI6" s="113">
        <v>24</v>
      </c>
      <c r="AJ6" s="113">
        <v>25</v>
      </c>
      <c r="AK6" s="113">
        <v>26</v>
      </c>
      <c r="AL6" s="113">
        <v>27</v>
      </c>
      <c r="AM6" s="113">
        <v>28</v>
      </c>
      <c r="AN6" s="113">
        <v>29</v>
      </c>
      <c r="AO6" s="113">
        <v>30</v>
      </c>
      <c r="AP6" s="113">
        <v>31</v>
      </c>
      <c r="AQ6" s="113">
        <v>32</v>
      </c>
      <c r="AR6" s="113">
        <v>33</v>
      </c>
      <c r="AS6" s="113">
        <v>36</v>
      </c>
      <c r="AT6" s="113">
        <v>37</v>
      </c>
      <c r="AU6" s="113">
        <v>38</v>
      </c>
      <c r="AV6" s="113">
        <v>39</v>
      </c>
      <c r="AW6" s="113">
        <v>40</v>
      </c>
      <c r="AX6" s="41" t="s">
        <v>10</v>
      </c>
      <c r="AY6" s="4" t="s">
        <v>11</v>
      </c>
      <c r="AZ6" s="4" t="s">
        <v>56</v>
      </c>
      <c r="BA6" s="4" t="s">
        <v>12</v>
      </c>
      <c r="BB6" s="24">
        <v>1</v>
      </c>
      <c r="BC6" s="24">
        <v>2</v>
      </c>
      <c r="BD6" s="24">
        <v>3</v>
      </c>
      <c r="BE6" s="24">
        <v>4</v>
      </c>
      <c r="BF6" s="24">
        <v>5</v>
      </c>
      <c r="BG6" s="24">
        <v>6</v>
      </c>
      <c r="BH6" s="24">
        <v>7</v>
      </c>
      <c r="BI6" s="24">
        <v>8</v>
      </c>
      <c r="BJ6" s="24">
        <v>9</v>
      </c>
      <c r="BK6" s="24">
        <v>10</v>
      </c>
      <c r="BL6" s="24">
        <v>11</v>
      </c>
      <c r="BM6" s="24">
        <v>12</v>
      </c>
      <c r="BN6" s="24">
        <v>13</v>
      </c>
      <c r="BO6" s="24">
        <v>14</v>
      </c>
      <c r="BP6" s="24">
        <v>15</v>
      </c>
      <c r="BQ6" s="24">
        <v>16</v>
      </c>
      <c r="BR6" s="24">
        <v>17</v>
      </c>
      <c r="BS6" s="24">
        <v>18</v>
      </c>
      <c r="BT6" s="24">
        <v>19</v>
      </c>
      <c r="BU6" s="24">
        <v>20</v>
      </c>
      <c r="BV6" s="24">
        <v>21</v>
      </c>
      <c r="BW6" s="24">
        <v>22</v>
      </c>
      <c r="BX6" s="24">
        <v>23</v>
      </c>
      <c r="BY6" s="24">
        <v>24</v>
      </c>
      <c r="BZ6" s="24">
        <v>25</v>
      </c>
      <c r="CA6" s="24">
        <v>26</v>
      </c>
      <c r="CB6" s="24">
        <v>27</v>
      </c>
      <c r="CC6" s="24">
        <v>28</v>
      </c>
      <c r="CD6" s="113">
        <v>29</v>
      </c>
      <c r="CE6" s="113">
        <v>30</v>
      </c>
      <c r="CF6" s="113">
        <v>31</v>
      </c>
      <c r="CG6" s="113">
        <v>32</v>
      </c>
      <c r="CH6" s="113">
        <v>33</v>
      </c>
      <c r="CI6" s="113">
        <v>36</v>
      </c>
      <c r="CJ6" s="113">
        <v>37</v>
      </c>
      <c r="CK6" s="113">
        <v>38</v>
      </c>
      <c r="CL6" s="113">
        <v>39</v>
      </c>
      <c r="CM6" s="113">
        <v>40</v>
      </c>
      <c r="CN6" s="38" t="s">
        <v>10</v>
      </c>
      <c r="CO6" s="4" t="s">
        <v>11</v>
      </c>
      <c r="CP6" s="4" t="s">
        <v>56</v>
      </c>
      <c r="CQ6" s="4" t="s">
        <v>12</v>
      </c>
      <c r="CR6" s="24">
        <v>1</v>
      </c>
      <c r="CS6" s="24">
        <v>2</v>
      </c>
      <c r="CT6" s="113">
        <v>3</v>
      </c>
      <c r="CU6" s="113">
        <v>4</v>
      </c>
      <c r="CV6" s="113">
        <v>5</v>
      </c>
      <c r="CW6" s="113">
        <v>6</v>
      </c>
      <c r="CX6" s="113">
        <v>7</v>
      </c>
      <c r="CY6" s="113">
        <v>8</v>
      </c>
      <c r="CZ6" s="113">
        <v>9</v>
      </c>
      <c r="DA6" s="113">
        <v>10</v>
      </c>
      <c r="DB6" s="113">
        <v>11</v>
      </c>
      <c r="DC6" s="113">
        <v>12</v>
      </c>
      <c r="DD6" s="113">
        <v>13</v>
      </c>
      <c r="DE6" s="113">
        <v>14</v>
      </c>
      <c r="DF6" s="113">
        <v>15</v>
      </c>
      <c r="DG6" s="113">
        <v>16</v>
      </c>
      <c r="DH6" s="113">
        <v>17</v>
      </c>
      <c r="DI6" s="113">
        <v>18</v>
      </c>
      <c r="DJ6" s="113">
        <v>19</v>
      </c>
      <c r="DK6" s="113">
        <v>20</v>
      </c>
      <c r="DL6" s="113">
        <v>21</v>
      </c>
      <c r="DM6" s="113">
        <v>22</v>
      </c>
      <c r="DN6" s="113">
        <v>23</v>
      </c>
      <c r="DO6" s="113">
        <v>24</v>
      </c>
      <c r="DP6" s="113">
        <v>25</v>
      </c>
      <c r="DQ6" s="113">
        <v>26</v>
      </c>
      <c r="DR6" s="113">
        <v>27</v>
      </c>
      <c r="DS6" s="113">
        <v>28</v>
      </c>
      <c r="DT6" s="113">
        <v>29</v>
      </c>
      <c r="DU6" s="113">
        <v>30</v>
      </c>
      <c r="DV6" s="113">
        <v>31</v>
      </c>
      <c r="DW6" s="113">
        <v>32</v>
      </c>
      <c r="DX6" s="113">
        <v>33</v>
      </c>
      <c r="DY6" s="113">
        <v>36</v>
      </c>
      <c r="DZ6" s="113">
        <v>37</v>
      </c>
      <c r="EA6" s="113">
        <v>38</v>
      </c>
      <c r="EB6" s="113">
        <v>39</v>
      </c>
      <c r="EC6" s="113">
        <v>40</v>
      </c>
      <c r="ED6" s="41" t="s">
        <v>10</v>
      </c>
      <c r="EE6" s="4" t="s">
        <v>11</v>
      </c>
      <c r="EF6" s="4" t="s">
        <v>56</v>
      </c>
      <c r="EG6" s="4" t="s">
        <v>12</v>
      </c>
      <c r="EH6" s="24">
        <v>1</v>
      </c>
      <c r="EI6" s="24">
        <v>2</v>
      </c>
      <c r="EJ6" s="113">
        <v>3</v>
      </c>
      <c r="EK6" s="113">
        <v>4</v>
      </c>
      <c r="EL6" s="113">
        <v>5</v>
      </c>
      <c r="EM6" s="113">
        <v>6</v>
      </c>
      <c r="EN6" s="113">
        <v>7</v>
      </c>
      <c r="EO6" s="113">
        <v>8</v>
      </c>
      <c r="EP6" s="113">
        <v>9</v>
      </c>
      <c r="EQ6" s="113">
        <v>10</v>
      </c>
      <c r="ER6" s="113">
        <v>11</v>
      </c>
      <c r="ES6" s="113">
        <v>12</v>
      </c>
      <c r="ET6" s="113">
        <v>13</v>
      </c>
      <c r="EU6" s="113">
        <v>14</v>
      </c>
      <c r="EV6" s="113">
        <v>15</v>
      </c>
      <c r="EW6" s="113">
        <v>16</v>
      </c>
      <c r="EX6" s="113">
        <v>17</v>
      </c>
      <c r="EY6" s="113">
        <v>18</v>
      </c>
      <c r="EZ6" s="113">
        <v>19</v>
      </c>
      <c r="FA6" s="113">
        <v>20</v>
      </c>
      <c r="FB6" s="113">
        <v>21</v>
      </c>
      <c r="FC6" s="113">
        <v>22</v>
      </c>
      <c r="FD6" s="113">
        <v>23</v>
      </c>
      <c r="FE6" s="113">
        <v>24</v>
      </c>
      <c r="FF6" s="113">
        <v>25</v>
      </c>
      <c r="FG6" s="113">
        <v>26</v>
      </c>
      <c r="FH6" s="113">
        <v>27</v>
      </c>
      <c r="FI6" s="113">
        <v>28</v>
      </c>
      <c r="FJ6" s="113">
        <v>29</v>
      </c>
      <c r="FK6" s="113">
        <v>30</v>
      </c>
      <c r="FL6" s="113">
        <v>31</v>
      </c>
      <c r="FM6" s="113">
        <v>32</v>
      </c>
      <c r="FN6" s="113">
        <v>33</v>
      </c>
      <c r="FO6" s="113">
        <v>36</v>
      </c>
      <c r="FP6" s="113">
        <v>37</v>
      </c>
      <c r="FQ6" s="113">
        <v>38</v>
      </c>
      <c r="FR6" s="113">
        <v>39</v>
      </c>
      <c r="FS6" s="113">
        <v>40</v>
      </c>
      <c r="FT6" s="41" t="s">
        <v>10</v>
      </c>
      <c r="FU6" s="89" t="s">
        <v>11</v>
      </c>
      <c r="FV6" s="89" t="s">
        <v>56</v>
      </c>
      <c r="FW6" s="89" t="s">
        <v>12</v>
      </c>
      <c r="FX6" s="24">
        <v>1</v>
      </c>
      <c r="FY6" s="24">
        <v>2</v>
      </c>
      <c r="FZ6" s="113">
        <v>3</v>
      </c>
      <c r="GA6" s="113">
        <v>4</v>
      </c>
      <c r="GB6" s="113">
        <v>5</v>
      </c>
      <c r="GC6" s="113">
        <v>6</v>
      </c>
      <c r="GD6" s="113">
        <v>7</v>
      </c>
      <c r="GE6" s="113">
        <v>8</v>
      </c>
      <c r="GF6" s="113">
        <v>9</v>
      </c>
      <c r="GG6" s="113">
        <v>10</v>
      </c>
      <c r="GH6" s="113">
        <v>11</v>
      </c>
      <c r="GI6" s="113">
        <v>12</v>
      </c>
      <c r="GJ6" s="113">
        <v>13</v>
      </c>
      <c r="GK6" s="113">
        <v>14</v>
      </c>
      <c r="GL6" s="113">
        <v>15</v>
      </c>
      <c r="GM6" s="113">
        <v>16</v>
      </c>
      <c r="GN6" s="113">
        <v>17</v>
      </c>
      <c r="GO6" s="113">
        <v>18</v>
      </c>
      <c r="GP6" s="113">
        <v>19</v>
      </c>
      <c r="GQ6" s="113">
        <v>20</v>
      </c>
      <c r="GR6" s="113">
        <v>21</v>
      </c>
      <c r="GS6" s="113">
        <v>22</v>
      </c>
      <c r="GT6" s="113">
        <v>23</v>
      </c>
      <c r="GU6" s="113">
        <v>24</v>
      </c>
      <c r="GV6" s="113">
        <v>25</v>
      </c>
      <c r="GW6" s="113">
        <v>26</v>
      </c>
      <c r="GX6" s="113">
        <v>27</v>
      </c>
      <c r="GY6" s="113">
        <v>28</v>
      </c>
      <c r="GZ6" s="113">
        <v>29</v>
      </c>
      <c r="HA6" s="113">
        <v>30</v>
      </c>
      <c r="HB6" s="113">
        <v>31</v>
      </c>
      <c r="HC6" s="113">
        <v>32</v>
      </c>
      <c r="HD6" s="113">
        <v>33</v>
      </c>
      <c r="HE6" s="113">
        <v>36</v>
      </c>
      <c r="HF6" s="113">
        <v>37</v>
      </c>
      <c r="HG6" s="113">
        <v>38</v>
      </c>
      <c r="HH6" s="113">
        <v>39</v>
      </c>
      <c r="HI6" s="113">
        <v>40</v>
      </c>
    </row>
    <row r="7" spans="1:217" ht="18" customHeight="1">
      <c r="A7" s="90" t="s">
        <v>11</v>
      </c>
      <c r="B7" s="284" t="s">
        <v>27</v>
      </c>
      <c r="C7" s="285"/>
      <c r="D7" s="265" t="s">
        <v>6</v>
      </c>
      <c r="E7" s="265"/>
      <c r="F7" s="265" t="s">
        <v>20</v>
      </c>
      <c r="G7" s="266"/>
      <c r="H7" s="91" t="s">
        <v>67</v>
      </c>
      <c r="I7" s="30" t="s">
        <v>22</v>
      </c>
      <c r="J7" s="92"/>
      <c r="K7" s="24">
        <f aca="true" t="shared" si="6" ref="K7:K12">COUNTIF(L7:AW7,"●")</f>
        <v>37</v>
      </c>
      <c r="L7" s="73" t="s">
        <v>148</v>
      </c>
      <c r="M7" s="73" t="s">
        <v>148</v>
      </c>
      <c r="N7" s="111" t="s">
        <v>100</v>
      </c>
      <c r="O7" s="111" t="s">
        <v>100</v>
      </c>
      <c r="P7" s="111" t="s">
        <v>100</v>
      </c>
      <c r="Q7" s="111" t="s">
        <v>100</v>
      </c>
      <c r="R7" s="111" t="s">
        <v>100</v>
      </c>
      <c r="S7" s="111" t="s">
        <v>100</v>
      </c>
      <c r="T7" s="111" t="s">
        <v>100</v>
      </c>
      <c r="U7" s="111" t="s">
        <v>100</v>
      </c>
      <c r="V7" s="111" t="s">
        <v>100</v>
      </c>
      <c r="W7" s="111" t="s">
        <v>100</v>
      </c>
      <c r="X7" s="111" t="s">
        <v>100</v>
      </c>
      <c r="Y7" s="111" t="s">
        <v>100</v>
      </c>
      <c r="Z7" s="111" t="s">
        <v>100</v>
      </c>
      <c r="AA7" s="111" t="s">
        <v>100</v>
      </c>
      <c r="AB7" s="111" t="s">
        <v>100</v>
      </c>
      <c r="AC7" s="73" t="s">
        <v>100</v>
      </c>
      <c r="AD7" s="73" t="s">
        <v>100</v>
      </c>
      <c r="AE7" s="73" t="s">
        <v>100</v>
      </c>
      <c r="AF7" s="111" t="s">
        <v>100</v>
      </c>
      <c r="AG7" s="111" t="s">
        <v>100</v>
      </c>
      <c r="AH7" s="111" t="s">
        <v>100</v>
      </c>
      <c r="AI7" s="111" t="s">
        <v>100</v>
      </c>
      <c r="AJ7" s="111" t="s">
        <v>100</v>
      </c>
      <c r="AK7" s="111" t="s">
        <v>100</v>
      </c>
      <c r="AL7" s="111" t="s">
        <v>100</v>
      </c>
      <c r="AM7" s="111" t="s">
        <v>100</v>
      </c>
      <c r="AN7" s="111" t="s">
        <v>100</v>
      </c>
      <c r="AO7" s="111" t="s">
        <v>100</v>
      </c>
      <c r="AP7" s="111" t="s">
        <v>100</v>
      </c>
      <c r="AQ7" s="111" t="s">
        <v>100</v>
      </c>
      <c r="AR7" s="111" t="s">
        <v>100</v>
      </c>
      <c r="AS7" s="111" t="s">
        <v>100</v>
      </c>
      <c r="AT7" s="111" t="s">
        <v>100</v>
      </c>
      <c r="AU7" s="111" t="s">
        <v>100</v>
      </c>
      <c r="AV7" s="111" t="s">
        <v>100</v>
      </c>
      <c r="AW7" s="111"/>
      <c r="AX7" s="91" t="s">
        <v>71</v>
      </c>
      <c r="AY7" s="30" t="s">
        <v>230</v>
      </c>
      <c r="AZ7" s="141"/>
      <c r="BA7" s="24">
        <f>COUNTIF(BB7:CM7,"●")</f>
        <v>26</v>
      </c>
      <c r="BB7" s="73" t="s">
        <v>148</v>
      </c>
      <c r="BC7" s="73" t="s">
        <v>148</v>
      </c>
      <c r="BD7" s="73" t="s">
        <v>100</v>
      </c>
      <c r="BE7" s="73" t="s">
        <v>100</v>
      </c>
      <c r="BF7" s="73" t="s">
        <v>100</v>
      </c>
      <c r="BG7" s="73" t="s">
        <v>100</v>
      </c>
      <c r="BH7" s="73" t="s">
        <v>100</v>
      </c>
      <c r="BI7" s="73" t="s">
        <v>100</v>
      </c>
      <c r="BJ7" s="73" t="s">
        <v>100</v>
      </c>
      <c r="BK7" s="73" t="s">
        <v>100</v>
      </c>
      <c r="BL7" s="73" t="s">
        <v>100</v>
      </c>
      <c r="BM7" s="73" t="s">
        <v>100</v>
      </c>
      <c r="BN7" s="73" t="s">
        <v>100</v>
      </c>
      <c r="BO7" s="73" t="s">
        <v>100</v>
      </c>
      <c r="BP7" s="73"/>
      <c r="BQ7" s="73"/>
      <c r="BR7" s="73"/>
      <c r="BS7" s="73"/>
      <c r="BT7" s="73" t="s">
        <v>100</v>
      </c>
      <c r="BU7" s="73" t="s">
        <v>100</v>
      </c>
      <c r="BV7" s="73" t="s">
        <v>100</v>
      </c>
      <c r="BW7" s="73" t="s">
        <v>100</v>
      </c>
      <c r="BX7" s="73" t="s">
        <v>100</v>
      </c>
      <c r="BY7" s="73"/>
      <c r="BZ7" s="73"/>
      <c r="CA7" s="73"/>
      <c r="CB7" s="73"/>
      <c r="CC7" s="73" t="s">
        <v>100</v>
      </c>
      <c r="CD7" s="111" t="s">
        <v>100</v>
      </c>
      <c r="CE7" s="111"/>
      <c r="CF7" s="111" t="s">
        <v>100</v>
      </c>
      <c r="CG7" s="111" t="s">
        <v>100</v>
      </c>
      <c r="CH7" s="111" t="s">
        <v>100</v>
      </c>
      <c r="CI7" s="111" t="s">
        <v>100</v>
      </c>
      <c r="CJ7" s="111" t="s">
        <v>100</v>
      </c>
      <c r="CK7" s="111"/>
      <c r="CL7" s="111"/>
      <c r="CM7" s="110"/>
      <c r="CN7" s="117" t="s">
        <v>74</v>
      </c>
      <c r="CO7" s="30" t="s">
        <v>22</v>
      </c>
      <c r="CP7" s="93">
        <v>10</v>
      </c>
      <c r="CQ7" s="24">
        <f aca="true" t="shared" si="7" ref="CQ7:CQ12">COUNTIF(CR7:EC7,"●")</f>
        <v>38</v>
      </c>
      <c r="CR7" s="73" t="s">
        <v>148</v>
      </c>
      <c r="CS7" s="73" t="s">
        <v>148</v>
      </c>
      <c r="CT7" s="111" t="s">
        <v>100</v>
      </c>
      <c r="CU7" s="111" t="s">
        <v>100</v>
      </c>
      <c r="CV7" s="111" t="s">
        <v>100</v>
      </c>
      <c r="CW7" s="111" t="s">
        <v>100</v>
      </c>
      <c r="CX7" s="111" t="s">
        <v>100</v>
      </c>
      <c r="CY7" s="111" t="s">
        <v>100</v>
      </c>
      <c r="CZ7" s="111" t="s">
        <v>100</v>
      </c>
      <c r="DA7" s="111" t="s">
        <v>100</v>
      </c>
      <c r="DB7" s="111" t="s">
        <v>100</v>
      </c>
      <c r="DC7" s="111" t="s">
        <v>100</v>
      </c>
      <c r="DD7" s="111" t="s">
        <v>100</v>
      </c>
      <c r="DE7" s="111" t="s">
        <v>100</v>
      </c>
      <c r="DF7" s="111" t="s">
        <v>100</v>
      </c>
      <c r="DG7" s="111" t="s">
        <v>100</v>
      </c>
      <c r="DH7" s="111" t="s">
        <v>100</v>
      </c>
      <c r="DI7" s="111" t="s">
        <v>100</v>
      </c>
      <c r="DJ7" s="111" t="s">
        <v>100</v>
      </c>
      <c r="DK7" s="111" t="s">
        <v>100</v>
      </c>
      <c r="DL7" s="111" t="s">
        <v>100</v>
      </c>
      <c r="DM7" s="111" t="s">
        <v>100</v>
      </c>
      <c r="DN7" s="111" t="s">
        <v>100</v>
      </c>
      <c r="DO7" s="111" t="s">
        <v>100</v>
      </c>
      <c r="DP7" s="111" t="s">
        <v>100</v>
      </c>
      <c r="DQ7" s="111" t="s">
        <v>100</v>
      </c>
      <c r="DR7" s="111" t="s">
        <v>100</v>
      </c>
      <c r="DS7" s="111" t="s">
        <v>100</v>
      </c>
      <c r="DT7" s="111" t="s">
        <v>100</v>
      </c>
      <c r="DU7" s="111" t="s">
        <v>100</v>
      </c>
      <c r="DV7" s="111" t="s">
        <v>100</v>
      </c>
      <c r="DW7" s="111" t="s">
        <v>100</v>
      </c>
      <c r="DX7" s="111" t="s">
        <v>100</v>
      </c>
      <c r="DY7" s="111" t="s">
        <v>100</v>
      </c>
      <c r="DZ7" s="111" t="s">
        <v>100</v>
      </c>
      <c r="EA7" s="111" t="s">
        <v>100</v>
      </c>
      <c r="EB7" s="111" t="s">
        <v>100</v>
      </c>
      <c r="EC7" s="111" t="s">
        <v>100</v>
      </c>
      <c r="ED7" s="91" t="s">
        <v>79</v>
      </c>
      <c r="EE7" s="30" t="s">
        <v>22</v>
      </c>
      <c r="EF7" s="93"/>
      <c r="EG7" s="24">
        <f aca="true" t="shared" si="8" ref="EG7:EG17">COUNTIF(EH7:FS7,"●")</f>
        <v>30</v>
      </c>
      <c r="EH7" s="73" t="s">
        <v>148</v>
      </c>
      <c r="EI7" s="73" t="s">
        <v>148</v>
      </c>
      <c r="EJ7" s="111" t="s">
        <v>100</v>
      </c>
      <c r="EK7" s="111"/>
      <c r="EL7" s="111" t="s">
        <v>100</v>
      </c>
      <c r="EM7" s="111" t="s">
        <v>100</v>
      </c>
      <c r="EN7" s="111" t="s">
        <v>100</v>
      </c>
      <c r="EO7" s="111" t="s">
        <v>100</v>
      </c>
      <c r="EP7" s="111" t="s">
        <v>100</v>
      </c>
      <c r="EQ7" s="111"/>
      <c r="ER7" s="111"/>
      <c r="ES7" s="111" t="s">
        <v>100</v>
      </c>
      <c r="ET7" s="111" t="s">
        <v>100</v>
      </c>
      <c r="EU7" s="111" t="s">
        <v>100</v>
      </c>
      <c r="EV7" s="111" t="s">
        <v>100</v>
      </c>
      <c r="EW7" s="111" t="s">
        <v>100</v>
      </c>
      <c r="EX7" s="111" t="s">
        <v>100</v>
      </c>
      <c r="EY7" s="111" t="s">
        <v>100</v>
      </c>
      <c r="EZ7" s="111" t="s">
        <v>100</v>
      </c>
      <c r="FA7" s="111" t="s">
        <v>100</v>
      </c>
      <c r="FB7" s="111" t="s">
        <v>100</v>
      </c>
      <c r="FC7" s="111"/>
      <c r="FD7" s="111" t="s">
        <v>100</v>
      </c>
      <c r="FE7" s="111" t="s">
        <v>100</v>
      </c>
      <c r="FF7" s="111" t="s">
        <v>100</v>
      </c>
      <c r="FG7" s="111" t="s">
        <v>100</v>
      </c>
      <c r="FH7" s="111" t="s">
        <v>100</v>
      </c>
      <c r="FI7" s="111"/>
      <c r="FJ7" s="111" t="s">
        <v>100</v>
      </c>
      <c r="FK7" s="111" t="s">
        <v>100</v>
      </c>
      <c r="FL7" s="111"/>
      <c r="FM7" s="111"/>
      <c r="FN7" s="111" t="s">
        <v>100</v>
      </c>
      <c r="FO7" s="111" t="s">
        <v>100</v>
      </c>
      <c r="FP7" s="111" t="s">
        <v>100</v>
      </c>
      <c r="FQ7" s="111" t="s">
        <v>100</v>
      </c>
      <c r="FR7" s="111" t="s">
        <v>100</v>
      </c>
      <c r="FS7" s="110"/>
      <c r="FT7" s="91" t="s">
        <v>86</v>
      </c>
      <c r="FU7" s="30" t="s">
        <v>22</v>
      </c>
      <c r="FV7" s="93"/>
      <c r="FW7" s="24">
        <f aca="true" t="shared" si="9" ref="FW7:FW16">COUNTIF(FX7:HI7,"●")</f>
        <v>1</v>
      </c>
      <c r="FX7" s="18"/>
      <c r="FY7" s="18"/>
      <c r="FZ7" s="35"/>
      <c r="GA7" s="35"/>
      <c r="GB7" s="35"/>
      <c r="GC7" s="35" t="s">
        <v>100</v>
      </c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19"/>
    </row>
    <row r="8" spans="1:217" ht="18" customHeight="1">
      <c r="A8" s="22" t="s">
        <v>28</v>
      </c>
      <c r="B8" s="212">
        <f>F8/D8</f>
        <v>0.125</v>
      </c>
      <c r="C8" s="213"/>
      <c r="D8" s="214">
        <f>I3+AY3+CO3</f>
        <v>16</v>
      </c>
      <c r="E8" s="215"/>
      <c r="F8" s="282">
        <f>AW4+CM4+EC4</f>
        <v>2</v>
      </c>
      <c r="G8" s="283"/>
      <c r="H8" s="91" t="s">
        <v>68</v>
      </c>
      <c r="I8" s="30" t="s">
        <v>22</v>
      </c>
      <c r="J8" s="92"/>
      <c r="K8" s="24">
        <f t="shared" si="6"/>
        <v>33</v>
      </c>
      <c r="L8" s="73" t="s">
        <v>148</v>
      </c>
      <c r="M8" s="73" t="s">
        <v>148</v>
      </c>
      <c r="N8" s="111" t="s">
        <v>100</v>
      </c>
      <c r="O8" s="111"/>
      <c r="P8" s="111" t="s">
        <v>100</v>
      </c>
      <c r="Q8" s="111" t="s">
        <v>100</v>
      </c>
      <c r="R8" s="111" t="s">
        <v>100</v>
      </c>
      <c r="S8" s="111" t="s">
        <v>100</v>
      </c>
      <c r="T8" s="111"/>
      <c r="U8" s="111" t="s">
        <v>100</v>
      </c>
      <c r="V8" s="111" t="s">
        <v>100</v>
      </c>
      <c r="W8" s="111" t="s">
        <v>100</v>
      </c>
      <c r="X8" s="111" t="s">
        <v>100</v>
      </c>
      <c r="Y8" s="111" t="s">
        <v>100</v>
      </c>
      <c r="Z8" s="111" t="s">
        <v>100</v>
      </c>
      <c r="AA8" s="111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5" t="s">
        <v>100</v>
      </c>
      <c r="AG8" s="35" t="s">
        <v>100</v>
      </c>
      <c r="AH8" s="35" t="s">
        <v>100</v>
      </c>
      <c r="AI8" s="35" t="s">
        <v>100</v>
      </c>
      <c r="AJ8" s="35" t="s">
        <v>100</v>
      </c>
      <c r="AK8" s="35" t="s">
        <v>100</v>
      </c>
      <c r="AL8" s="35" t="s">
        <v>100</v>
      </c>
      <c r="AM8" s="111" t="s">
        <v>100</v>
      </c>
      <c r="AN8" s="111" t="s">
        <v>100</v>
      </c>
      <c r="AO8" s="111" t="s">
        <v>100</v>
      </c>
      <c r="AP8" s="111"/>
      <c r="AQ8" s="111"/>
      <c r="AR8" s="111" t="s">
        <v>100</v>
      </c>
      <c r="AS8" s="111" t="s">
        <v>100</v>
      </c>
      <c r="AT8" s="111" t="s">
        <v>100</v>
      </c>
      <c r="AU8" s="111" t="s">
        <v>100</v>
      </c>
      <c r="AV8" s="111" t="s">
        <v>100</v>
      </c>
      <c r="AW8" s="111"/>
      <c r="AX8" s="91" t="s">
        <v>72</v>
      </c>
      <c r="AY8" s="30" t="s">
        <v>230</v>
      </c>
      <c r="AZ8" s="141"/>
      <c r="BA8" s="24">
        <f>COUNTIF(BB8:CM8,"●")</f>
        <v>31</v>
      </c>
      <c r="BB8" s="73" t="s">
        <v>148</v>
      </c>
      <c r="BC8" s="73" t="s">
        <v>148</v>
      </c>
      <c r="BD8" s="73" t="s">
        <v>100</v>
      </c>
      <c r="BE8" s="73"/>
      <c r="BF8" s="73" t="s">
        <v>100</v>
      </c>
      <c r="BG8" s="73" t="s">
        <v>100</v>
      </c>
      <c r="BH8" s="73" t="s">
        <v>100</v>
      </c>
      <c r="BI8" s="73" t="s">
        <v>100</v>
      </c>
      <c r="BJ8" s="73" t="s">
        <v>100</v>
      </c>
      <c r="BK8" s="73" t="s">
        <v>100</v>
      </c>
      <c r="BL8" s="73" t="s">
        <v>100</v>
      </c>
      <c r="BM8" s="73" t="s">
        <v>100</v>
      </c>
      <c r="BN8" s="73" t="s">
        <v>100</v>
      </c>
      <c r="BO8" s="73" t="s">
        <v>100</v>
      </c>
      <c r="BP8" s="73" t="s">
        <v>100</v>
      </c>
      <c r="BQ8" s="73" t="s">
        <v>100</v>
      </c>
      <c r="BR8" s="73"/>
      <c r="BS8" s="73" t="s">
        <v>100</v>
      </c>
      <c r="BT8" s="73"/>
      <c r="BU8" s="73" t="s">
        <v>100</v>
      </c>
      <c r="BV8" s="73" t="s">
        <v>100</v>
      </c>
      <c r="BW8" s="73" t="s">
        <v>100</v>
      </c>
      <c r="BX8" s="73"/>
      <c r="BY8" s="73" t="s">
        <v>100</v>
      </c>
      <c r="BZ8" s="73" t="s">
        <v>100</v>
      </c>
      <c r="CA8" s="73" t="s">
        <v>100</v>
      </c>
      <c r="CB8" s="73" t="s">
        <v>100</v>
      </c>
      <c r="CC8" s="73"/>
      <c r="CD8" s="111" t="s">
        <v>100</v>
      </c>
      <c r="CE8" s="111" t="s">
        <v>100</v>
      </c>
      <c r="CF8" s="111" t="s">
        <v>100</v>
      </c>
      <c r="CG8" s="111"/>
      <c r="CH8" s="111" t="s">
        <v>100</v>
      </c>
      <c r="CI8" s="111" t="s">
        <v>100</v>
      </c>
      <c r="CJ8" s="111" t="s">
        <v>100</v>
      </c>
      <c r="CK8" s="111" t="s">
        <v>100</v>
      </c>
      <c r="CL8" s="111" t="s">
        <v>100</v>
      </c>
      <c r="CM8" s="110"/>
      <c r="CN8" s="117" t="s">
        <v>75</v>
      </c>
      <c r="CO8" s="30" t="s">
        <v>22</v>
      </c>
      <c r="CP8" s="93"/>
      <c r="CQ8" s="24">
        <f t="shared" si="7"/>
        <v>9</v>
      </c>
      <c r="CR8" s="73" t="s">
        <v>148</v>
      </c>
      <c r="CS8" s="73" t="s">
        <v>148</v>
      </c>
      <c r="CT8" s="111"/>
      <c r="CU8" s="111"/>
      <c r="CV8" s="111" t="s">
        <v>100</v>
      </c>
      <c r="CW8" s="111" t="s">
        <v>100</v>
      </c>
      <c r="CX8" s="111" t="s">
        <v>100</v>
      </c>
      <c r="CY8" s="111"/>
      <c r="CZ8" s="111" t="s">
        <v>100</v>
      </c>
      <c r="DA8" s="111"/>
      <c r="DB8" s="111" t="s">
        <v>100</v>
      </c>
      <c r="DC8" s="111"/>
      <c r="DD8" s="111"/>
      <c r="DE8" s="111" t="s">
        <v>100</v>
      </c>
      <c r="DF8" s="111" t="s">
        <v>100</v>
      </c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91" t="s">
        <v>80</v>
      </c>
      <c r="EE8" s="30" t="s">
        <v>22</v>
      </c>
      <c r="EF8" s="93"/>
      <c r="EG8" s="24">
        <f t="shared" si="8"/>
        <v>0</v>
      </c>
      <c r="EH8" s="18"/>
      <c r="EI8" s="18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19"/>
      <c r="FT8" s="91" t="s">
        <v>87</v>
      </c>
      <c r="FU8" s="30" t="s">
        <v>22</v>
      </c>
      <c r="FV8" s="93"/>
      <c r="FW8" s="24">
        <f t="shared" si="9"/>
        <v>1</v>
      </c>
      <c r="FX8" s="18"/>
      <c r="FY8" s="18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 t="s">
        <v>100</v>
      </c>
      <c r="HF8" s="35"/>
      <c r="HG8" s="35"/>
      <c r="HH8" s="35"/>
      <c r="HI8" s="19"/>
    </row>
    <row r="9" spans="1:217" ht="18" customHeight="1">
      <c r="A9" s="22" t="s">
        <v>13</v>
      </c>
      <c r="B9" s="212">
        <f>F9/D9</f>
        <v>0.12903225806451613</v>
      </c>
      <c r="C9" s="213"/>
      <c r="D9" s="214">
        <f>EE3+FU3+I20+AY20</f>
        <v>31</v>
      </c>
      <c r="E9" s="215"/>
      <c r="F9" s="284">
        <f>FS4+HI4+AW21+CM21</f>
        <v>4</v>
      </c>
      <c r="G9" s="286"/>
      <c r="H9" s="91" t="s">
        <v>69</v>
      </c>
      <c r="I9" s="30" t="s">
        <v>22</v>
      </c>
      <c r="J9" s="92"/>
      <c r="K9" s="24">
        <f t="shared" si="6"/>
        <v>19</v>
      </c>
      <c r="L9" s="73" t="s">
        <v>148</v>
      </c>
      <c r="M9" s="73" t="s">
        <v>148</v>
      </c>
      <c r="N9" s="111" t="s">
        <v>100</v>
      </c>
      <c r="O9" s="111"/>
      <c r="P9" s="111" t="s">
        <v>100</v>
      </c>
      <c r="Q9" s="111" t="s">
        <v>100</v>
      </c>
      <c r="R9" s="111" t="s">
        <v>100</v>
      </c>
      <c r="S9" s="111" t="s">
        <v>100</v>
      </c>
      <c r="T9" s="111"/>
      <c r="U9" s="111" t="s">
        <v>100</v>
      </c>
      <c r="V9" s="111" t="s">
        <v>100</v>
      </c>
      <c r="W9" s="111" t="s">
        <v>100</v>
      </c>
      <c r="X9" s="111" t="s">
        <v>100</v>
      </c>
      <c r="Y9" s="111" t="s">
        <v>100</v>
      </c>
      <c r="Z9" s="111"/>
      <c r="AA9" s="111"/>
      <c r="AB9" s="111"/>
      <c r="AC9" s="73"/>
      <c r="AD9" s="73" t="s">
        <v>100</v>
      </c>
      <c r="AE9" s="73"/>
      <c r="AF9" s="111"/>
      <c r="AG9" s="111"/>
      <c r="AH9" s="111" t="s">
        <v>100</v>
      </c>
      <c r="AI9" s="111" t="s">
        <v>100</v>
      </c>
      <c r="AJ9" s="111"/>
      <c r="AK9" s="111"/>
      <c r="AL9" s="111"/>
      <c r="AM9" s="111"/>
      <c r="AN9" s="111" t="s">
        <v>100</v>
      </c>
      <c r="AO9" s="111" t="s">
        <v>100</v>
      </c>
      <c r="AP9" s="111" t="s">
        <v>100</v>
      </c>
      <c r="AQ9" s="111"/>
      <c r="AR9" s="111" t="s">
        <v>100</v>
      </c>
      <c r="AS9" s="111"/>
      <c r="AT9" s="111"/>
      <c r="AU9" s="111"/>
      <c r="AV9" s="111"/>
      <c r="AW9" s="111"/>
      <c r="AX9" s="91" t="s">
        <v>103</v>
      </c>
      <c r="AY9" s="30" t="s">
        <v>22</v>
      </c>
      <c r="AZ9" s="141"/>
      <c r="BA9" s="24">
        <f>COUNTIF(BB9:CM9,"●")</f>
        <v>31</v>
      </c>
      <c r="BB9" s="18" t="s">
        <v>100</v>
      </c>
      <c r="BC9" s="18" t="s">
        <v>100</v>
      </c>
      <c r="BD9" s="18" t="s">
        <v>100</v>
      </c>
      <c r="BE9" s="18" t="s">
        <v>100</v>
      </c>
      <c r="BF9" s="18" t="s">
        <v>100</v>
      </c>
      <c r="BG9" s="18" t="s">
        <v>100</v>
      </c>
      <c r="BH9" s="18" t="s">
        <v>100</v>
      </c>
      <c r="BI9" s="18" t="s">
        <v>100</v>
      </c>
      <c r="BJ9" s="18" t="s">
        <v>100</v>
      </c>
      <c r="BK9" s="18"/>
      <c r="BL9" s="18" t="s">
        <v>100</v>
      </c>
      <c r="BM9" s="18"/>
      <c r="BN9" s="18" t="s">
        <v>100</v>
      </c>
      <c r="BO9" s="18" t="s">
        <v>100</v>
      </c>
      <c r="BP9" s="18" t="s">
        <v>100</v>
      </c>
      <c r="BQ9" s="18" t="s">
        <v>100</v>
      </c>
      <c r="BR9" s="18" t="s">
        <v>100</v>
      </c>
      <c r="BS9" s="18" t="s">
        <v>100</v>
      </c>
      <c r="BT9" s="18"/>
      <c r="BU9" s="18" t="s">
        <v>100</v>
      </c>
      <c r="BV9" s="18" t="s">
        <v>100</v>
      </c>
      <c r="BW9" s="18" t="s">
        <v>100</v>
      </c>
      <c r="BX9" s="18" t="s">
        <v>100</v>
      </c>
      <c r="BY9" s="18" t="s">
        <v>100</v>
      </c>
      <c r="BZ9" s="18" t="s">
        <v>100</v>
      </c>
      <c r="CA9" s="18" t="s">
        <v>100</v>
      </c>
      <c r="CB9" s="18" t="s">
        <v>100</v>
      </c>
      <c r="CC9" s="73" t="s">
        <v>100</v>
      </c>
      <c r="CD9" s="111"/>
      <c r="CE9" s="111" t="s">
        <v>100</v>
      </c>
      <c r="CF9" s="111" t="s">
        <v>100</v>
      </c>
      <c r="CG9" s="111"/>
      <c r="CH9" s="111" t="s">
        <v>100</v>
      </c>
      <c r="CI9" s="111"/>
      <c r="CJ9" s="111" t="s">
        <v>100</v>
      </c>
      <c r="CK9" s="111" t="s">
        <v>100</v>
      </c>
      <c r="CL9" s="111" t="s">
        <v>100</v>
      </c>
      <c r="CM9" s="110"/>
      <c r="CN9" s="117" t="s">
        <v>76</v>
      </c>
      <c r="CO9" s="30" t="s">
        <v>22</v>
      </c>
      <c r="CP9" s="93"/>
      <c r="CQ9" s="24">
        <f t="shared" si="7"/>
        <v>9</v>
      </c>
      <c r="CR9" s="73" t="s">
        <v>148</v>
      </c>
      <c r="CS9" s="73" t="s">
        <v>148</v>
      </c>
      <c r="CT9" s="111"/>
      <c r="CU9" s="111"/>
      <c r="CV9" s="111" t="s">
        <v>100</v>
      </c>
      <c r="CW9" s="111" t="s">
        <v>100</v>
      </c>
      <c r="CX9" s="111" t="s">
        <v>100</v>
      </c>
      <c r="CY9" s="111"/>
      <c r="CZ9" s="111" t="s">
        <v>100</v>
      </c>
      <c r="DA9" s="111"/>
      <c r="DB9" s="111" t="s">
        <v>100</v>
      </c>
      <c r="DC9" s="111"/>
      <c r="DD9" s="111"/>
      <c r="DE9" s="111" t="s">
        <v>100</v>
      </c>
      <c r="DF9" s="111" t="s">
        <v>100</v>
      </c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91" t="s">
        <v>81</v>
      </c>
      <c r="EE9" s="30" t="s">
        <v>22</v>
      </c>
      <c r="EF9" s="93"/>
      <c r="EG9" s="24">
        <f t="shared" si="8"/>
        <v>30</v>
      </c>
      <c r="EH9" s="73" t="s">
        <v>148</v>
      </c>
      <c r="EI9" s="73" t="s">
        <v>148</v>
      </c>
      <c r="EJ9" s="111" t="s">
        <v>100</v>
      </c>
      <c r="EK9" s="111"/>
      <c r="EL9" s="111" t="s">
        <v>100</v>
      </c>
      <c r="EM9" s="111" t="s">
        <v>100</v>
      </c>
      <c r="EN9" s="111" t="s">
        <v>100</v>
      </c>
      <c r="EO9" s="111" t="s">
        <v>100</v>
      </c>
      <c r="EP9" s="111" t="s">
        <v>100</v>
      </c>
      <c r="EQ9" s="111" t="s">
        <v>100</v>
      </c>
      <c r="ER9" s="111" t="s">
        <v>100</v>
      </c>
      <c r="ES9" s="111" t="s">
        <v>100</v>
      </c>
      <c r="ET9" s="111" t="s">
        <v>100</v>
      </c>
      <c r="EU9" s="111" t="s">
        <v>100</v>
      </c>
      <c r="EV9" s="111" t="s">
        <v>100</v>
      </c>
      <c r="EW9" s="111" t="s">
        <v>100</v>
      </c>
      <c r="EX9" s="111"/>
      <c r="EY9" s="111" t="s">
        <v>100</v>
      </c>
      <c r="EZ9" s="111"/>
      <c r="FA9" s="111" t="s">
        <v>100</v>
      </c>
      <c r="FB9" s="111" t="s">
        <v>100</v>
      </c>
      <c r="FC9" s="111"/>
      <c r="FD9" s="111" t="s">
        <v>100</v>
      </c>
      <c r="FE9" s="111" t="s">
        <v>100</v>
      </c>
      <c r="FF9" s="111"/>
      <c r="FG9" s="111" t="s">
        <v>100</v>
      </c>
      <c r="FH9" s="111" t="s">
        <v>100</v>
      </c>
      <c r="FI9" s="111"/>
      <c r="FJ9" s="111" t="s">
        <v>100</v>
      </c>
      <c r="FK9" s="111" t="s">
        <v>100</v>
      </c>
      <c r="FL9" s="111" t="s">
        <v>100</v>
      </c>
      <c r="FM9" s="111"/>
      <c r="FN9" s="111" t="s">
        <v>100</v>
      </c>
      <c r="FO9" s="111" t="s">
        <v>100</v>
      </c>
      <c r="FP9" s="111" t="s">
        <v>100</v>
      </c>
      <c r="FQ9" s="111" t="s">
        <v>100</v>
      </c>
      <c r="FR9" s="111" t="s">
        <v>100</v>
      </c>
      <c r="FS9" s="110"/>
      <c r="FT9" s="91" t="s">
        <v>91</v>
      </c>
      <c r="FU9" s="30" t="s">
        <v>22</v>
      </c>
      <c r="FV9" s="93"/>
      <c r="FW9" s="24">
        <f t="shared" si="9"/>
        <v>12</v>
      </c>
      <c r="FX9" s="18"/>
      <c r="FY9" s="18"/>
      <c r="FZ9" s="35" t="s">
        <v>100</v>
      </c>
      <c r="GA9" s="35"/>
      <c r="GB9" s="35"/>
      <c r="GC9" s="35" t="s">
        <v>100</v>
      </c>
      <c r="GD9" s="35" t="s">
        <v>100</v>
      </c>
      <c r="GE9" s="35" t="s">
        <v>100</v>
      </c>
      <c r="GF9" s="35" t="s">
        <v>100</v>
      </c>
      <c r="GG9" s="35" t="s">
        <v>100</v>
      </c>
      <c r="GH9" s="35"/>
      <c r="GI9" s="35"/>
      <c r="GJ9" s="35" t="s">
        <v>100</v>
      </c>
      <c r="GK9" s="35" t="s">
        <v>100</v>
      </c>
      <c r="GL9" s="35"/>
      <c r="GM9" s="35"/>
      <c r="GN9" s="35"/>
      <c r="GO9" s="35"/>
      <c r="GP9" s="35"/>
      <c r="GQ9" s="35"/>
      <c r="GR9" s="35"/>
      <c r="GS9" s="35" t="s">
        <v>100</v>
      </c>
      <c r="GT9" s="35" t="s">
        <v>100</v>
      </c>
      <c r="GU9" s="35"/>
      <c r="GV9" s="35"/>
      <c r="GW9" s="35"/>
      <c r="GX9" s="35"/>
      <c r="GY9" s="35"/>
      <c r="GZ9" s="35" t="s">
        <v>100</v>
      </c>
      <c r="HA9" s="35" t="s">
        <v>100</v>
      </c>
      <c r="HB9" s="35"/>
      <c r="HC9" s="35"/>
      <c r="HD9" s="35"/>
      <c r="HE9" s="35"/>
      <c r="HF9" s="35"/>
      <c r="HG9" s="35"/>
      <c r="HH9" s="35"/>
      <c r="HI9" s="19"/>
    </row>
    <row r="10" spans="1:217" ht="18" customHeight="1">
      <c r="A10" s="22" t="s">
        <v>14</v>
      </c>
      <c r="B10" s="212">
        <f>F10/D10</f>
        <v>0</v>
      </c>
      <c r="C10" s="213"/>
      <c r="D10" s="214">
        <f>CO20+EE20+FU20</f>
        <v>18</v>
      </c>
      <c r="E10" s="215"/>
      <c r="F10" s="284">
        <f>EC21+FS21+HI21</f>
        <v>0</v>
      </c>
      <c r="G10" s="286"/>
      <c r="H10" s="91" t="s">
        <v>70</v>
      </c>
      <c r="I10" s="30" t="s">
        <v>22</v>
      </c>
      <c r="J10" s="92"/>
      <c r="K10" s="24">
        <f t="shared" si="6"/>
        <v>31</v>
      </c>
      <c r="L10" s="73" t="s">
        <v>148</v>
      </c>
      <c r="M10" s="73" t="s">
        <v>148</v>
      </c>
      <c r="N10" s="111" t="s">
        <v>100</v>
      </c>
      <c r="O10" s="111"/>
      <c r="P10" s="111" t="s">
        <v>100</v>
      </c>
      <c r="Q10" s="111" t="s">
        <v>100</v>
      </c>
      <c r="R10" s="111" t="s">
        <v>100</v>
      </c>
      <c r="S10" s="111" t="s">
        <v>100</v>
      </c>
      <c r="T10" s="111" t="s">
        <v>100</v>
      </c>
      <c r="U10" s="111" t="s">
        <v>100</v>
      </c>
      <c r="V10" s="111" t="s">
        <v>100</v>
      </c>
      <c r="W10" s="111" t="s">
        <v>100</v>
      </c>
      <c r="X10" s="111"/>
      <c r="Y10" s="111" t="s">
        <v>100</v>
      </c>
      <c r="Z10" s="111" t="s">
        <v>100</v>
      </c>
      <c r="AA10" s="111" t="s">
        <v>100</v>
      </c>
      <c r="AB10" s="111" t="s">
        <v>100</v>
      </c>
      <c r="AC10" s="73" t="s">
        <v>100</v>
      </c>
      <c r="AD10" s="73" t="s">
        <v>100</v>
      </c>
      <c r="AE10" s="73"/>
      <c r="AF10" s="111" t="s">
        <v>100</v>
      </c>
      <c r="AG10" s="111" t="s">
        <v>100</v>
      </c>
      <c r="AH10" s="111" t="s">
        <v>100</v>
      </c>
      <c r="AI10" s="111" t="s">
        <v>100</v>
      </c>
      <c r="AJ10" s="111" t="s">
        <v>100</v>
      </c>
      <c r="AK10" s="111" t="s">
        <v>100</v>
      </c>
      <c r="AL10" s="111" t="s">
        <v>100</v>
      </c>
      <c r="AM10" s="111" t="s">
        <v>100</v>
      </c>
      <c r="AN10" s="111" t="s">
        <v>100</v>
      </c>
      <c r="AO10" s="111" t="s">
        <v>100</v>
      </c>
      <c r="AP10" s="111" t="s">
        <v>100</v>
      </c>
      <c r="AQ10" s="111"/>
      <c r="AR10" s="111"/>
      <c r="AS10" s="111" t="s">
        <v>100</v>
      </c>
      <c r="AT10" s="111" t="s">
        <v>100</v>
      </c>
      <c r="AU10" s="111"/>
      <c r="AV10" s="111" t="s">
        <v>100</v>
      </c>
      <c r="AW10" s="111"/>
      <c r="AX10" s="91" t="s">
        <v>207</v>
      </c>
      <c r="AY10" s="30" t="s">
        <v>230</v>
      </c>
      <c r="AZ10" s="141"/>
      <c r="BA10" s="24">
        <f>COUNTIF(BB10:CM10,"●")</f>
        <v>20</v>
      </c>
      <c r="BB10" s="73"/>
      <c r="BC10" s="18" t="s">
        <v>100</v>
      </c>
      <c r="BD10" s="18" t="s">
        <v>100</v>
      </c>
      <c r="BE10" s="18"/>
      <c r="BF10" s="18"/>
      <c r="BG10" s="18" t="s">
        <v>100</v>
      </c>
      <c r="BH10" s="18" t="s">
        <v>100</v>
      </c>
      <c r="BI10" s="18" t="s">
        <v>100</v>
      </c>
      <c r="BJ10" s="18"/>
      <c r="BK10" s="18" t="s">
        <v>100</v>
      </c>
      <c r="BL10" s="18" t="s">
        <v>100</v>
      </c>
      <c r="BM10" s="18"/>
      <c r="BN10" s="18" t="s">
        <v>100</v>
      </c>
      <c r="BO10" s="18"/>
      <c r="BP10" s="18" t="s">
        <v>100</v>
      </c>
      <c r="BQ10" s="18"/>
      <c r="BR10" s="18" t="s">
        <v>100</v>
      </c>
      <c r="BS10" s="18"/>
      <c r="BT10" s="18" t="s">
        <v>100</v>
      </c>
      <c r="BU10" s="18"/>
      <c r="BV10" s="18" t="s">
        <v>100</v>
      </c>
      <c r="BW10" s="18"/>
      <c r="BX10" s="18"/>
      <c r="BY10" s="18"/>
      <c r="BZ10" s="18"/>
      <c r="CA10" s="18"/>
      <c r="CB10" s="18"/>
      <c r="CC10" s="18"/>
      <c r="CD10" s="35" t="s">
        <v>100</v>
      </c>
      <c r="CE10" s="35" t="s">
        <v>100</v>
      </c>
      <c r="CF10" s="35" t="s">
        <v>100</v>
      </c>
      <c r="CG10" s="35" t="s">
        <v>100</v>
      </c>
      <c r="CH10" s="35" t="s">
        <v>100</v>
      </c>
      <c r="CI10" s="35"/>
      <c r="CJ10" s="111" t="s">
        <v>100</v>
      </c>
      <c r="CK10" s="111" t="s">
        <v>100</v>
      </c>
      <c r="CL10" s="111" t="s">
        <v>100</v>
      </c>
      <c r="CM10" s="110"/>
      <c r="CN10" s="117" t="s">
        <v>77</v>
      </c>
      <c r="CO10" s="30" t="s">
        <v>22</v>
      </c>
      <c r="CP10" s="93">
        <v>3</v>
      </c>
      <c r="CQ10" s="24">
        <f t="shared" si="7"/>
        <v>33</v>
      </c>
      <c r="CR10" s="73" t="s">
        <v>148</v>
      </c>
      <c r="CS10" s="73" t="s">
        <v>148</v>
      </c>
      <c r="CT10" s="111" t="s">
        <v>100</v>
      </c>
      <c r="CU10" s="111" t="s">
        <v>100</v>
      </c>
      <c r="CV10" s="111" t="s">
        <v>100</v>
      </c>
      <c r="CW10" s="111" t="s">
        <v>100</v>
      </c>
      <c r="CX10" s="111" t="s">
        <v>100</v>
      </c>
      <c r="CY10" s="111" t="s">
        <v>100</v>
      </c>
      <c r="CZ10" s="111" t="s">
        <v>100</v>
      </c>
      <c r="DA10" s="111" t="s">
        <v>100</v>
      </c>
      <c r="DB10" s="111" t="s">
        <v>100</v>
      </c>
      <c r="DC10" s="111" t="s">
        <v>100</v>
      </c>
      <c r="DD10" s="111" t="s">
        <v>100</v>
      </c>
      <c r="DE10" s="111" t="s">
        <v>100</v>
      </c>
      <c r="DF10" s="111"/>
      <c r="DG10" s="111" t="s">
        <v>100</v>
      </c>
      <c r="DH10" s="111" t="s">
        <v>100</v>
      </c>
      <c r="DI10" s="111" t="s">
        <v>100</v>
      </c>
      <c r="DJ10" s="111"/>
      <c r="DK10" s="111" t="s">
        <v>100</v>
      </c>
      <c r="DL10" s="111"/>
      <c r="DM10" s="111" t="s">
        <v>100</v>
      </c>
      <c r="DN10" s="111"/>
      <c r="DO10" s="111" t="s">
        <v>100</v>
      </c>
      <c r="DP10" s="111" t="s">
        <v>100</v>
      </c>
      <c r="DQ10" s="111" t="s">
        <v>100</v>
      </c>
      <c r="DR10" s="111" t="s">
        <v>100</v>
      </c>
      <c r="DS10" s="111" t="s">
        <v>100</v>
      </c>
      <c r="DT10" s="111" t="s">
        <v>100</v>
      </c>
      <c r="DU10" s="111" t="s">
        <v>100</v>
      </c>
      <c r="DV10" s="111" t="s">
        <v>100</v>
      </c>
      <c r="DW10" s="111" t="s">
        <v>100</v>
      </c>
      <c r="DX10" s="111" t="s">
        <v>100</v>
      </c>
      <c r="DY10" s="111" t="s">
        <v>100</v>
      </c>
      <c r="DZ10" s="111"/>
      <c r="EA10" s="111" t="s">
        <v>100</v>
      </c>
      <c r="EB10" s="111" t="s">
        <v>100</v>
      </c>
      <c r="EC10" s="111" t="s">
        <v>100</v>
      </c>
      <c r="ED10" s="91" t="s">
        <v>82</v>
      </c>
      <c r="EE10" s="30" t="s">
        <v>22</v>
      </c>
      <c r="EF10" s="93"/>
      <c r="EG10" s="24">
        <f t="shared" si="8"/>
        <v>30</v>
      </c>
      <c r="EH10" s="73" t="s">
        <v>148</v>
      </c>
      <c r="EI10" s="73" t="s">
        <v>148</v>
      </c>
      <c r="EJ10" s="111" t="s">
        <v>100</v>
      </c>
      <c r="EK10" s="111"/>
      <c r="EL10" s="111" t="s">
        <v>100</v>
      </c>
      <c r="EM10" s="111" t="s">
        <v>100</v>
      </c>
      <c r="EN10" s="111" t="s">
        <v>100</v>
      </c>
      <c r="EO10" s="111" t="s">
        <v>100</v>
      </c>
      <c r="EP10" s="111" t="s">
        <v>100</v>
      </c>
      <c r="EQ10" s="111" t="s">
        <v>100</v>
      </c>
      <c r="ER10" s="111" t="s">
        <v>100</v>
      </c>
      <c r="ES10" s="111" t="s">
        <v>100</v>
      </c>
      <c r="ET10" s="111" t="s">
        <v>100</v>
      </c>
      <c r="EU10" s="111"/>
      <c r="EV10" s="111" t="s">
        <v>100</v>
      </c>
      <c r="EW10" s="111" t="s">
        <v>100</v>
      </c>
      <c r="EX10" s="111" t="s">
        <v>100</v>
      </c>
      <c r="EY10" s="111" t="s">
        <v>100</v>
      </c>
      <c r="EZ10" s="111" t="s">
        <v>100</v>
      </c>
      <c r="FA10" s="111" t="s">
        <v>100</v>
      </c>
      <c r="FB10" s="111" t="s">
        <v>100</v>
      </c>
      <c r="FC10" s="111" t="s">
        <v>100</v>
      </c>
      <c r="FD10" s="111" t="s">
        <v>100</v>
      </c>
      <c r="FE10" s="111"/>
      <c r="FF10" s="111"/>
      <c r="FG10" s="111" t="s">
        <v>100</v>
      </c>
      <c r="FH10" s="111" t="s">
        <v>100</v>
      </c>
      <c r="FI10" s="111"/>
      <c r="FJ10" s="111"/>
      <c r="FK10" s="111" t="s">
        <v>100</v>
      </c>
      <c r="FL10" s="111" t="s">
        <v>100</v>
      </c>
      <c r="FM10" s="111" t="s">
        <v>100</v>
      </c>
      <c r="FN10" s="111" t="s">
        <v>100</v>
      </c>
      <c r="FO10" s="111"/>
      <c r="FP10" s="111" t="s">
        <v>100</v>
      </c>
      <c r="FQ10" s="111" t="s">
        <v>100</v>
      </c>
      <c r="FR10" s="111" t="s">
        <v>100</v>
      </c>
      <c r="FS10" s="110"/>
      <c r="FT10" s="91" t="s">
        <v>88</v>
      </c>
      <c r="FU10" s="30" t="s">
        <v>22</v>
      </c>
      <c r="FV10" s="93">
        <v>24</v>
      </c>
      <c r="FW10" s="24">
        <f t="shared" si="9"/>
        <v>36</v>
      </c>
      <c r="FX10" s="73" t="s">
        <v>148</v>
      </c>
      <c r="FY10" s="73" t="s">
        <v>148</v>
      </c>
      <c r="FZ10" s="111" t="s">
        <v>100</v>
      </c>
      <c r="GA10" s="111"/>
      <c r="GB10" s="111" t="s">
        <v>100</v>
      </c>
      <c r="GC10" s="111" t="s">
        <v>100</v>
      </c>
      <c r="GD10" s="111" t="s">
        <v>100</v>
      </c>
      <c r="GE10" s="111" t="s">
        <v>100</v>
      </c>
      <c r="GF10" s="111" t="s">
        <v>100</v>
      </c>
      <c r="GG10" s="111" t="s">
        <v>100</v>
      </c>
      <c r="GH10" s="111" t="s">
        <v>100</v>
      </c>
      <c r="GI10" s="111" t="s">
        <v>100</v>
      </c>
      <c r="GJ10" s="111" t="s">
        <v>100</v>
      </c>
      <c r="GK10" s="111" t="s">
        <v>100</v>
      </c>
      <c r="GL10" s="111" t="s">
        <v>100</v>
      </c>
      <c r="GM10" s="111" t="s">
        <v>100</v>
      </c>
      <c r="GN10" s="111" t="s">
        <v>100</v>
      </c>
      <c r="GO10" s="111" t="s">
        <v>100</v>
      </c>
      <c r="GP10" s="111" t="s">
        <v>100</v>
      </c>
      <c r="GQ10" s="111" t="s">
        <v>100</v>
      </c>
      <c r="GR10" s="111" t="s">
        <v>100</v>
      </c>
      <c r="GS10" s="111" t="s">
        <v>100</v>
      </c>
      <c r="GT10" s="111" t="s">
        <v>100</v>
      </c>
      <c r="GU10" s="111" t="s">
        <v>100</v>
      </c>
      <c r="GV10" s="111" t="s">
        <v>100</v>
      </c>
      <c r="GW10" s="111" t="s">
        <v>100</v>
      </c>
      <c r="GX10" s="111" t="s">
        <v>100</v>
      </c>
      <c r="GY10" s="111" t="s">
        <v>100</v>
      </c>
      <c r="GZ10" s="111" t="s">
        <v>100</v>
      </c>
      <c r="HA10" s="111" t="s">
        <v>100</v>
      </c>
      <c r="HB10" s="111" t="s">
        <v>100</v>
      </c>
      <c r="HC10" s="111" t="s">
        <v>100</v>
      </c>
      <c r="HD10" s="111" t="s">
        <v>100</v>
      </c>
      <c r="HE10" s="111" t="s">
        <v>100</v>
      </c>
      <c r="HF10" s="35" t="s">
        <v>100</v>
      </c>
      <c r="HG10" s="35" t="s">
        <v>100</v>
      </c>
      <c r="HH10" s="35" t="s">
        <v>100</v>
      </c>
      <c r="HI10" s="19"/>
    </row>
    <row r="11" spans="1:217" ht="18" customHeight="1">
      <c r="A11" s="22" t="s">
        <v>149</v>
      </c>
      <c r="B11" s="214"/>
      <c r="C11" s="234"/>
      <c r="D11" s="234"/>
      <c r="E11" s="234"/>
      <c r="F11" s="234"/>
      <c r="G11" s="235"/>
      <c r="H11" s="91" t="s">
        <v>99</v>
      </c>
      <c r="I11" s="30" t="s">
        <v>22</v>
      </c>
      <c r="J11" s="92"/>
      <c r="K11" s="24">
        <f t="shared" si="6"/>
        <v>15</v>
      </c>
      <c r="L11" s="73" t="s">
        <v>148</v>
      </c>
      <c r="M11" s="73" t="s">
        <v>148</v>
      </c>
      <c r="N11" s="111" t="s">
        <v>100</v>
      </c>
      <c r="O11" s="111"/>
      <c r="P11" s="111" t="s">
        <v>100</v>
      </c>
      <c r="Q11" s="111" t="s">
        <v>100</v>
      </c>
      <c r="R11" s="111" t="s">
        <v>100</v>
      </c>
      <c r="S11" s="111"/>
      <c r="T11" s="111"/>
      <c r="U11" s="111" t="s">
        <v>100</v>
      </c>
      <c r="V11" s="111"/>
      <c r="W11" s="111"/>
      <c r="X11" s="111"/>
      <c r="Y11" s="111"/>
      <c r="Z11" s="111" t="s">
        <v>100</v>
      </c>
      <c r="AA11" s="111"/>
      <c r="AB11" s="111" t="s">
        <v>100</v>
      </c>
      <c r="AC11" s="73" t="s">
        <v>100</v>
      </c>
      <c r="AD11" s="73"/>
      <c r="AE11" s="73"/>
      <c r="AF11" s="111" t="s">
        <v>100</v>
      </c>
      <c r="AG11" s="111" t="s">
        <v>100</v>
      </c>
      <c r="AH11" s="111" t="s">
        <v>100</v>
      </c>
      <c r="AI11" s="111"/>
      <c r="AJ11" s="111"/>
      <c r="AK11" s="111" t="s">
        <v>100</v>
      </c>
      <c r="AL11" s="111"/>
      <c r="AM11" s="111"/>
      <c r="AN11" s="111"/>
      <c r="AO11" s="111" t="s">
        <v>100</v>
      </c>
      <c r="AP11" s="111"/>
      <c r="AQ11" s="111"/>
      <c r="AR11" s="111"/>
      <c r="AS11" s="111"/>
      <c r="AT11" s="111"/>
      <c r="AU11" s="111"/>
      <c r="AV11" s="111"/>
      <c r="AW11" s="111"/>
      <c r="AX11" s="91"/>
      <c r="AY11" s="2"/>
      <c r="AZ11" s="141"/>
      <c r="BA11" s="24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35"/>
      <c r="CE11" s="35"/>
      <c r="CF11" s="35"/>
      <c r="CG11" s="35"/>
      <c r="CH11" s="35"/>
      <c r="CI11" s="35"/>
      <c r="CJ11" s="35"/>
      <c r="CK11" s="35"/>
      <c r="CL11" s="35"/>
      <c r="CM11" s="19"/>
      <c r="CN11" s="117" t="s">
        <v>78</v>
      </c>
      <c r="CO11" s="30" t="s">
        <v>22</v>
      </c>
      <c r="CP11" s="93">
        <v>2</v>
      </c>
      <c r="CQ11" s="24">
        <f t="shared" si="7"/>
        <v>36</v>
      </c>
      <c r="CR11" s="73" t="s">
        <v>148</v>
      </c>
      <c r="CS11" s="73" t="s">
        <v>148</v>
      </c>
      <c r="CT11" s="111" t="s">
        <v>100</v>
      </c>
      <c r="CU11" s="111"/>
      <c r="CV11" s="111" t="s">
        <v>100</v>
      </c>
      <c r="CW11" s="111" t="s">
        <v>100</v>
      </c>
      <c r="CX11" s="111" t="s">
        <v>100</v>
      </c>
      <c r="CY11" s="111" t="s">
        <v>100</v>
      </c>
      <c r="CZ11" s="111" t="s">
        <v>100</v>
      </c>
      <c r="DA11" s="111" t="s">
        <v>100</v>
      </c>
      <c r="DB11" s="111" t="s">
        <v>100</v>
      </c>
      <c r="DC11" s="111" t="s">
        <v>100</v>
      </c>
      <c r="DD11" s="111" t="s">
        <v>100</v>
      </c>
      <c r="DE11" s="111" t="s">
        <v>100</v>
      </c>
      <c r="DF11" s="111" t="s">
        <v>100</v>
      </c>
      <c r="DG11" s="111" t="s">
        <v>100</v>
      </c>
      <c r="DH11" s="111" t="s">
        <v>100</v>
      </c>
      <c r="DI11" s="111" t="s">
        <v>100</v>
      </c>
      <c r="DJ11" s="111" t="s">
        <v>100</v>
      </c>
      <c r="DK11" s="111" t="s">
        <v>100</v>
      </c>
      <c r="DL11" s="111" t="s">
        <v>100</v>
      </c>
      <c r="DM11" s="111" t="s">
        <v>100</v>
      </c>
      <c r="DN11" s="111" t="s">
        <v>100</v>
      </c>
      <c r="DO11" s="111" t="s">
        <v>100</v>
      </c>
      <c r="DP11" s="111" t="s">
        <v>100</v>
      </c>
      <c r="DQ11" s="111" t="s">
        <v>100</v>
      </c>
      <c r="DR11" s="111" t="s">
        <v>100</v>
      </c>
      <c r="DS11" s="111" t="s">
        <v>100</v>
      </c>
      <c r="DT11" s="111" t="s">
        <v>100</v>
      </c>
      <c r="DU11" s="111" t="s">
        <v>100</v>
      </c>
      <c r="DV11" s="111" t="s">
        <v>100</v>
      </c>
      <c r="DW11" s="111" t="s">
        <v>100</v>
      </c>
      <c r="DX11" s="111" t="s">
        <v>100</v>
      </c>
      <c r="DY11" s="111" t="s">
        <v>100</v>
      </c>
      <c r="DZ11" s="111" t="s">
        <v>100</v>
      </c>
      <c r="EA11" s="111" t="s">
        <v>100</v>
      </c>
      <c r="EB11" s="111" t="s">
        <v>100</v>
      </c>
      <c r="EC11" s="111"/>
      <c r="ED11" s="91" t="s">
        <v>83</v>
      </c>
      <c r="EE11" s="30" t="s">
        <v>22</v>
      </c>
      <c r="EF11" s="93">
        <v>10</v>
      </c>
      <c r="EG11" s="24">
        <f t="shared" si="8"/>
        <v>38</v>
      </c>
      <c r="EH11" s="73" t="s">
        <v>148</v>
      </c>
      <c r="EI11" s="73" t="s">
        <v>148</v>
      </c>
      <c r="EJ11" s="111" t="s">
        <v>100</v>
      </c>
      <c r="EK11" s="111" t="s">
        <v>100</v>
      </c>
      <c r="EL11" s="111" t="s">
        <v>100</v>
      </c>
      <c r="EM11" s="111" t="s">
        <v>100</v>
      </c>
      <c r="EN11" s="111" t="s">
        <v>100</v>
      </c>
      <c r="EO11" s="111" t="s">
        <v>100</v>
      </c>
      <c r="EP11" s="111" t="s">
        <v>100</v>
      </c>
      <c r="EQ11" s="111" t="s">
        <v>100</v>
      </c>
      <c r="ER11" s="111" t="s">
        <v>100</v>
      </c>
      <c r="ES11" s="111" t="s">
        <v>100</v>
      </c>
      <c r="ET11" s="111" t="s">
        <v>100</v>
      </c>
      <c r="EU11" s="111" t="s">
        <v>100</v>
      </c>
      <c r="EV11" s="111" t="s">
        <v>100</v>
      </c>
      <c r="EW11" s="111" t="s">
        <v>100</v>
      </c>
      <c r="EX11" s="111" t="s">
        <v>100</v>
      </c>
      <c r="EY11" s="111" t="s">
        <v>100</v>
      </c>
      <c r="EZ11" s="111" t="s">
        <v>100</v>
      </c>
      <c r="FA11" s="111" t="s">
        <v>100</v>
      </c>
      <c r="FB11" s="111" t="s">
        <v>100</v>
      </c>
      <c r="FC11" s="111" t="s">
        <v>100</v>
      </c>
      <c r="FD11" s="111" t="s">
        <v>100</v>
      </c>
      <c r="FE11" s="111" t="s">
        <v>100</v>
      </c>
      <c r="FF11" s="111" t="s">
        <v>100</v>
      </c>
      <c r="FG11" s="111" t="s">
        <v>100</v>
      </c>
      <c r="FH11" s="111" t="s">
        <v>100</v>
      </c>
      <c r="FI11" s="111" t="s">
        <v>100</v>
      </c>
      <c r="FJ11" s="111" t="s">
        <v>100</v>
      </c>
      <c r="FK11" s="111" t="s">
        <v>100</v>
      </c>
      <c r="FL11" s="111" t="s">
        <v>100</v>
      </c>
      <c r="FM11" s="111" t="s">
        <v>100</v>
      </c>
      <c r="FN11" s="111" t="s">
        <v>100</v>
      </c>
      <c r="FO11" s="111" t="s">
        <v>100</v>
      </c>
      <c r="FP11" s="111" t="s">
        <v>100</v>
      </c>
      <c r="FQ11" s="111" t="s">
        <v>100</v>
      </c>
      <c r="FR11" s="111" t="s">
        <v>100</v>
      </c>
      <c r="FS11" s="110" t="s">
        <v>100</v>
      </c>
      <c r="FT11" s="91" t="s">
        <v>89</v>
      </c>
      <c r="FU11" s="30" t="s">
        <v>22</v>
      </c>
      <c r="FV11" s="93">
        <v>15</v>
      </c>
      <c r="FW11" s="24">
        <f t="shared" si="9"/>
        <v>35</v>
      </c>
      <c r="FX11" s="73" t="s">
        <v>148</v>
      </c>
      <c r="FY11" s="73" t="s">
        <v>148</v>
      </c>
      <c r="FZ11" s="111" t="s">
        <v>100</v>
      </c>
      <c r="GA11" s="111"/>
      <c r="GB11" s="111"/>
      <c r="GC11" s="111"/>
      <c r="GD11" s="111" t="s">
        <v>100</v>
      </c>
      <c r="GE11" s="111" t="s">
        <v>100</v>
      </c>
      <c r="GF11" s="111" t="s">
        <v>100</v>
      </c>
      <c r="GG11" s="111" t="s">
        <v>100</v>
      </c>
      <c r="GH11" s="111" t="s">
        <v>100</v>
      </c>
      <c r="GI11" s="111" t="s">
        <v>100</v>
      </c>
      <c r="GJ11" s="111" t="s">
        <v>100</v>
      </c>
      <c r="GK11" s="111" t="s">
        <v>100</v>
      </c>
      <c r="GL11" s="111" t="s">
        <v>100</v>
      </c>
      <c r="GM11" s="111" t="s">
        <v>100</v>
      </c>
      <c r="GN11" s="111" t="s">
        <v>100</v>
      </c>
      <c r="GO11" s="111" t="s">
        <v>100</v>
      </c>
      <c r="GP11" s="111" t="s">
        <v>100</v>
      </c>
      <c r="GQ11" s="111" t="s">
        <v>100</v>
      </c>
      <c r="GR11" s="111" t="s">
        <v>100</v>
      </c>
      <c r="GS11" s="111" t="s">
        <v>100</v>
      </c>
      <c r="GT11" s="111" t="s">
        <v>100</v>
      </c>
      <c r="GU11" s="111" t="s">
        <v>100</v>
      </c>
      <c r="GV11" s="111" t="s">
        <v>100</v>
      </c>
      <c r="GW11" s="111" t="s">
        <v>100</v>
      </c>
      <c r="GX11" s="111" t="s">
        <v>100</v>
      </c>
      <c r="GY11" s="111" t="s">
        <v>100</v>
      </c>
      <c r="GZ11" s="111" t="s">
        <v>100</v>
      </c>
      <c r="HA11" s="111" t="s">
        <v>100</v>
      </c>
      <c r="HB11" s="111" t="s">
        <v>100</v>
      </c>
      <c r="HC11" s="111" t="s">
        <v>100</v>
      </c>
      <c r="HD11" s="111" t="s">
        <v>100</v>
      </c>
      <c r="HE11" s="111" t="s">
        <v>100</v>
      </c>
      <c r="HF11" s="35" t="s">
        <v>100</v>
      </c>
      <c r="HG11" s="35" t="s">
        <v>100</v>
      </c>
      <c r="HH11" s="35" t="s">
        <v>100</v>
      </c>
      <c r="HI11" s="19" t="s">
        <v>100</v>
      </c>
    </row>
    <row r="12" spans="1:217" ht="18" customHeight="1" thickBot="1">
      <c r="A12" s="23" t="s">
        <v>192</v>
      </c>
      <c r="B12" s="199"/>
      <c r="C12" s="200"/>
      <c r="D12" s="200"/>
      <c r="E12" s="200"/>
      <c r="F12" s="200"/>
      <c r="G12" s="201"/>
      <c r="H12" s="91" t="s">
        <v>194</v>
      </c>
      <c r="I12" s="30" t="s">
        <v>6</v>
      </c>
      <c r="J12" s="92"/>
      <c r="K12" s="24">
        <f t="shared" si="6"/>
        <v>17</v>
      </c>
      <c r="L12" s="18"/>
      <c r="M12" s="18"/>
      <c r="N12" s="35"/>
      <c r="O12" s="35"/>
      <c r="P12" s="111" t="s">
        <v>100</v>
      </c>
      <c r="Q12" s="111" t="s">
        <v>100</v>
      </c>
      <c r="R12" s="111" t="s">
        <v>100</v>
      </c>
      <c r="S12" s="111" t="s">
        <v>100</v>
      </c>
      <c r="T12" s="111"/>
      <c r="U12" s="111" t="s">
        <v>100</v>
      </c>
      <c r="V12" s="111" t="s">
        <v>100</v>
      </c>
      <c r="W12" s="111"/>
      <c r="X12" s="111" t="s">
        <v>100</v>
      </c>
      <c r="Y12" s="111"/>
      <c r="Z12" s="111" t="s">
        <v>100</v>
      </c>
      <c r="AA12" s="111" t="s">
        <v>100</v>
      </c>
      <c r="AB12" s="111"/>
      <c r="AC12" s="73"/>
      <c r="AD12" s="73" t="s">
        <v>100</v>
      </c>
      <c r="AE12" s="73"/>
      <c r="AF12" s="111"/>
      <c r="AG12" s="111"/>
      <c r="AH12" s="111"/>
      <c r="AI12" s="111" t="s">
        <v>100</v>
      </c>
      <c r="AJ12" s="111"/>
      <c r="AK12" s="111" t="s">
        <v>100</v>
      </c>
      <c r="AL12" s="111"/>
      <c r="AM12" s="111"/>
      <c r="AN12" s="111" t="s">
        <v>100</v>
      </c>
      <c r="AO12" s="111" t="s">
        <v>100</v>
      </c>
      <c r="AP12" s="111" t="s">
        <v>100</v>
      </c>
      <c r="AQ12" s="111"/>
      <c r="AR12" s="111" t="s">
        <v>100</v>
      </c>
      <c r="AS12" s="111" t="s">
        <v>100</v>
      </c>
      <c r="AT12" s="111"/>
      <c r="AU12" s="111"/>
      <c r="AV12" s="111"/>
      <c r="AW12" s="111"/>
      <c r="AX12" s="91"/>
      <c r="AY12" s="2"/>
      <c r="AZ12" s="141"/>
      <c r="BA12" s="24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35"/>
      <c r="CE12" s="35"/>
      <c r="CF12" s="35"/>
      <c r="CG12" s="35"/>
      <c r="CH12" s="35"/>
      <c r="CI12" s="35"/>
      <c r="CJ12" s="35"/>
      <c r="CK12" s="35"/>
      <c r="CL12" s="35"/>
      <c r="CM12" s="19"/>
      <c r="CN12" s="117" t="s">
        <v>240</v>
      </c>
      <c r="CO12" s="30" t="s">
        <v>22</v>
      </c>
      <c r="CP12" s="93"/>
      <c r="CQ12" s="24">
        <f t="shared" si="7"/>
        <v>5</v>
      </c>
      <c r="CR12" s="73"/>
      <c r="CS12" s="73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 t="s">
        <v>100</v>
      </c>
      <c r="DW12" s="111" t="s">
        <v>100</v>
      </c>
      <c r="DX12" s="111" t="s">
        <v>100</v>
      </c>
      <c r="DY12" s="111" t="s">
        <v>100</v>
      </c>
      <c r="DZ12" s="111" t="s">
        <v>100</v>
      </c>
      <c r="EA12" s="111"/>
      <c r="EB12" s="111"/>
      <c r="EC12" s="111"/>
      <c r="ED12" s="91" t="s">
        <v>84</v>
      </c>
      <c r="EE12" s="30" t="s">
        <v>22</v>
      </c>
      <c r="EF12" s="93"/>
      <c r="EG12" s="24">
        <f t="shared" si="8"/>
        <v>34</v>
      </c>
      <c r="EH12" s="73" t="s">
        <v>148</v>
      </c>
      <c r="EI12" s="73" t="s">
        <v>148</v>
      </c>
      <c r="EJ12" s="111" t="s">
        <v>100</v>
      </c>
      <c r="EK12" s="111" t="s">
        <v>100</v>
      </c>
      <c r="EL12" s="111" t="s">
        <v>100</v>
      </c>
      <c r="EM12" s="111" t="s">
        <v>100</v>
      </c>
      <c r="EN12" s="111" t="s">
        <v>100</v>
      </c>
      <c r="EO12" s="111" t="s">
        <v>100</v>
      </c>
      <c r="EP12" s="111" t="s">
        <v>100</v>
      </c>
      <c r="EQ12" s="111" t="s">
        <v>100</v>
      </c>
      <c r="ER12" s="111" t="s">
        <v>100</v>
      </c>
      <c r="ES12" s="111" t="s">
        <v>100</v>
      </c>
      <c r="ET12" s="111" t="s">
        <v>100</v>
      </c>
      <c r="EU12" s="111" t="s">
        <v>100</v>
      </c>
      <c r="EV12" s="111" t="s">
        <v>100</v>
      </c>
      <c r="EW12" s="111" t="s">
        <v>100</v>
      </c>
      <c r="EX12" s="111" t="s">
        <v>100</v>
      </c>
      <c r="EY12" s="111" t="s">
        <v>100</v>
      </c>
      <c r="EZ12" s="111" t="s">
        <v>100</v>
      </c>
      <c r="FA12" s="111" t="s">
        <v>100</v>
      </c>
      <c r="FB12" s="111"/>
      <c r="FC12" s="111" t="s">
        <v>100</v>
      </c>
      <c r="FD12" s="111" t="s">
        <v>100</v>
      </c>
      <c r="FE12" s="111"/>
      <c r="FF12" s="111" t="s">
        <v>100</v>
      </c>
      <c r="FG12" s="111" t="s">
        <v>100</v>
      </c>
      <c r="FH12" s="111" t="s">
        <v>100</v>
      </c>
      <c r="FI12" s="111" t="s">
        <v>100</v>
      </c>
      <c r="FJ12" s="111" t="s">
        <v>100</v>
      </c>
      <c r="FK12" s="111" t="s">
        <v>100</v>
      </c>
      <c r="FL12" s="111" t="s">
        <v>100</v>
      </c>
      <c r="FM12" s="111" t="s">
        <v>100</v>
      </c>
      <c r="FN12" s="111"/>
      <c r="FO12" s="111" t="s">
        <v>100</v>
      </c>
      <c r="FP12" s="111" t="s">
        <v>100</v>
      </c>
      <c r="FQ12" s="111" t="s">
        <v>100</v>
      </c>
      <c r="FR12" s="111" t="s">
        <v>100</v>
      </c>
      <c r="FS12" s="110"/>
      <c r="FT12" s="91" t="s">
        <v>90</v>
      </c>
      <c r="FU12" s="30" t="s">
        <v>22</v>
      </c>
      <c r="FV12" s="93"/>
      <c r="FW12" s="24">
        <f t="shared" si="9"/>
        <v>12</v>
      </c>
      <c r="FX12" s="73" t="s">
        <v>148</v>
      </c>
      <c r="FY12" s="18"/>
      <c r="FZ12" s="35" t="s">
        <v>100</v>
      </c>
      <c r="GA12" s="35"/>
      <c r="GB12" s="35"/>
      <c r="GC12" s="35"/>
      <c r="GD12" s="35"/>
      <c r="GE12" s="35" t="s">
        <v>100</v>
      </c>
      <c r="GF12" s="35"/>
      <c r="GG12" s="35" t="s">
        <v>100</v>
      </c>
      <c r="GH12" s="35" t="s">
        <v>100</v>
      </c>
      <c r="GI12" s="35"/>
      <c r="GJ12" s="35" t="s">
        <v>100</v>
      </c>
      <c r="GK12" s="35"/>
      <c r="GL12" s="35"/>
      <c r="GM12" s="35"/>
      <c r="GN12" s="35"/>
      <c r="GO12" s="35"/>
      <c r="GP12" s="35" t="s">
        <v>100</v>
      </c>
      <c r="GQ12" s="35"/>
      <c r="GR12" s="35"/>
      <c r="GS12" s="35"/>
      <c r="GT12" s="35" t="s">
        <v>100</v>
      </c>
      <c r="GU12" s="35"/>
      <c r="GV12" s="35"/>
      <c r="GW12" s="35"/>
      <c r="GX12" s="35"/>
      <c r="GY12" s="35"/>
      <c r="GZ12" s="35" t="s">
        <v>100</v>
      </c>
      <c r="HA12" s="35" t="s">
        <v>100</v>
      </c>
      <c r="HB12" s="35"/>
      <c r="HC12" s="35"/>
      <c r="HD12" s="35"/>
      <c r="HE12" s="35" t="s">
        <v>100</v>
      </c>
      <c r="HF12" s="35"/>
      <c r="HG12" s="35" t="s">
        <v>100</v>
      </c>
      <c r="HH12" s="35"/>
      <c r="HI12" s="19"/>
    </row>
    <row r="13" spans="1:217" ht="18" customHeight="1" thickTop="1">
      <c r="A13" s="280" t="s">
        <v>12</v>
      </c>
      <c r="B13" s="238">
        <f>(B8+B9+B10)/3</f>
        <v>0.0846774193548387</v>
      </c>
      <c r="C13" s="239"/>
      <c r="D13" s="242">
        <f>SUM(D8:E10)</f>
        <v>65</v>
      </c>
      <c r="E13" s="243"/>
      <c r="F13" s="246">
        <f>SUM(F8:G10)+B11+B12</f>
        <v>6</v>
      </c>
      <c r="G13" s="247"/>
      <c r="H13" s="94"/>
      <c r="I13" s="2"/>
      <c r="J13" s="92"/>
      <c r="K13" s="24">
        <f>1학년_출석!C13</f>
        <v>0</v>
      </c>
      <c r="L13" s="18"/>
      <c r="M13" s="18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95"/>
      <c r="AY13" s="2"/>
      <c r="AZ13" s="141"/>
      <c r="BA13" s="24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35"/>
      <c r="CE13" s="35"/>
      <c r="CF13" s="35"/>
      <c r="CG13" s="35"/>
      <c r="CH13" s="35"/>
      <c r="CI13" s="35"/>
      <c r="CJ13" s="35"/>
      <c r="CK13" s="35"/>
      <c r="CL13" s="35"/>
      <c r="CM13" s="19"/>
      <c r="CN13" s="131"/>
      <c r="CO13" s="2"/>
      <c r="CP13" s="93"/>
      <c r="CQ13" s="24"/>
      <c r="CR13" s="18"/>
      <c r="CS13" s="18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91" t="s">
        <v>85</v>
      </c>
      <c r="EE13" s="30" t="s">
        <v>22</v>
      </c>
      <c r="EF13" s="93"/>
      <c r="EG13" s="24">
        <f t="shared" si="8"/>
        <v>0</v>
      </c>
      <c r="EH13" s="18"/>
      <c r="EI13" s="18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19"/>
      <c r="FT13" s="91" t="s">
        <v>205</v>
      </c>
      <c r="FU13" s="30" t="s">
        <v>22</v>
      </c>
      <c r="FV13" s="93"/>
      <c r="FW13" s="24">
        <f t="shared" si="9"/>
        <v>5</v>
      </c>
      <c r="FX13" s="73" t="s">
        <v>148</v>
      </c>
      <c r="FY13" s="18"/>
      <c r="FZ13" s="35"/>
      <c r="GA13" s="35"/>
      <c r="GB13" s="35"/>
      <c r="GC13" s="35" t="s">
        <v>100</v>
      </c>
      <c r="GD13" s="35"/>
      <c r="GE13" s="35" t="s">
        <v>100</v>
      </c>
      <c r="GF13" s="35"/>
      <c r="GG13" s="35" t="s">
        <v>100</v>
      </c>
      <c r="GH13" s="35"/>
      <c r="GI13" s="35"/>
      <c r="GJ13" s="35"/>
      <c r="GK13" s="35" t="s">
        <v>100</v>
      </c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19"/>
    </row>
    <row r="14" spans="1:217" ht="18" customHeight="1" thickBot="1">
      <c r="A14" s="281"/>
      <c r="B14" s="240"/>
      <c r="C14" s="241"/>
      <c r="D14" s="244"/>
      <c r="E14" s="245"/>
      <c r="F14" s="248"/>
      <c r="G14" s="249"/>
      <c r="H14" s="95"/>
      <c r="I14" s="2"/>
      <c r="J14" s="92"/>
      <c r="K14" s="24"/>
      <c r="L14" s="18"/>
      <c r="M14" s="1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94"/>
      <c r="AY14" s="2"/>
      <c r="AZ14" s="141"/>
      <c r="BA14" s="24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35"/>
      <c r="CE14" s="35"/>
      <c r="CF14" s="35"/>
      <c r="CG14" s="35"/>
      <c r="CH14" s="35"/>
      <c r="CI14" s="35"/>
      <c r="CJ14" s="35"/>
      <c r="CK14" s="35"/>
      <c r="CL14" s="35"/>
      <c r="CM14" s="19"/>
      <c r="CN14" s="131"/>
      <c r="CO14" s="2"/>
      <c r="CP14" s="93"/>
      <c r="CQ14" s="24"/>
      <c r="CR14" s="18"/>
      <c r="CS14" s="18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91" t="s">
        <v>151</v>
      </c>
      <c r="EE14" s="30" t="s">
        <v>22</v>
      </c>
      <c r="EF14" s="93"/>
      <c r="EG14" s="24">
        <f t="shared" si="8"/>
        <v>3</v>
      </c>
      <c r="EH14" s="18"/>
      <c r="EI14" s="73" t="s">
        <v>148</v>
      </c>
      <c r="EJ14" s="111"/>
      <c r="EK14" s="111"/>
      <c r="EL14" s="111"/>
      <c r="EM14" s="111"/>
      <c r="EN14" s="111"/>
      <c r="EO14" s="111"/>
      <c r="EP14" s="111" t="s">
        <v>100</v>
      </c>
      <c r="EQ14" s="111" t="s">
        <v>100</v>
      </c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0"/>
      <c r="FT14" s="91" t="s">
        <v>193</v>
      </c>
      <c r="FU14" s="30" t="s">
        <v>22</v>
      </c>
      <c r="FV14" s="93"/>
      <c r="FW14" s="24">
        <f t="shared" si="9"/>
        <v>5</v>
      </c>
      <c r="FX14" s="73"/>
      <c r="FY14" s="18"/>
      <c r="FZ14" s="35"/>
      <c r="GA14" s="35"/>
      <c r="GB14" s="35"/>
      <c r="GC14" s="35" t="s">
        <v>100</v>
      </c>
      <c r="GD14" s="35"/>
      <c r="GE14" s="35" t="s">
        <v>100</v>
      </c>
      <c r="GF14" s="35"/>
      <c r="GG14" s="35" t="s">
        <v>100</v>
      </c>
      <c r="GH14" s="35"/>
      <c r="GI14" s="35" t="s">
        <v>100</v>
      </c>
      <c r="GJ14" s="35" t="s">
        <v>100</v>
      </c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19"/>
    </row>
    <row r="15" spans="1:217" ht="18" customHeight="1">
      <c r="A15" s="216" t="s">
        <v>45</v>
      </c>
      <c r="B15" s="217"/>
      <c r="C15" s="217"/>
      <c r="D15" s="217"/>
      <c r="E15" s="217"/>
      <c r="F15" s="217"/>
      <c r="G15" s="218"/>
      <c r="H15" s="95"/>
      <c r="I15" s="2"/>
      <c r="J15" s="92"/>
      <c r="K15" s="24"/>
      <c r="L15" s="18"/>
      <c r="M15" s="1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94"/>
      <c r="AY15" s="2"/>
      <c r="AZ15" s="141"/>
      <c r="BA15" s="24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35"/>
      <c r="CE15" s="35"/>
      <c r="CF15" s="35"/>
      <c r="CG15" s="35"/>
      <c r="CH15" s="35"/>
      <c r="CI15" s="35"/>
      <c r="CJ15" s="35"/>
      <c r="CK15" s="35"/>
      <c r="CL15" s="35"/>
      <c r="CM15" s="19"/>
      <c r="CN15" s="132"/>
      <c r="CO15" s="2"/>
      <c r="CP15" s="93"/>
      <c r="CQ15" s="24"/>
      <c r="CR15" s="18"/>
      <c r="CS15" s="18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91" t="s">
        <v>204</v>
      </c>
      <c r="EE15" s="30" t="s">
        <v>22</v>
      </c>
      <c r="EF15" s="93"/>
      <c r="EG15" s="24">
        <f t="shared" si="8"/>
        <v>3</v>
      </c>
      <c r="EH15" s="18"/>
      <c r="EI15" s="18"/>
      <c r="EJ15" s="35"/>
      <c r="EK15" s="35"/>
      <c r="EL15" s="35"/>
      <c r="EM15" s="35" t="s">
        <v>100</v>
      </c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 t="s">
        <v>100</v>
      </c>
      <c r="FN15" s="35" t="s">
        <v>100</v>
      </c>
      <c r="FO15" s="35"/>
      <c r="FP15" s="111"/>
      <c r="FQ15" s="111"/>
      <c r="FR15" s="111"/>
      <c r="FS15" s="110"/>
      <c r="FT15" s="91" t="s">
        <v>214</v>
      </c>
      <c r="FU15" s="30" t="s">
        <v>22</v>
      </c>
      <c r="FV15" s="93"/>
      <c r="FW15" s="24">
        <f t="shared" si="9"/>
        <v>6</v>
      </c>
      <c r="FX15" s="73"/>
      <c r="FY15" s="18"/>
      <c r="FZ15" s="35"/>
      <c r="GA15" s="35"/>
      <c r="GB15" s="35"/>
      <c r="GC15" s="35"/>
      <c r="GD15" s="35"/>
      <c r="GE15" s="35"/>
      <c r="GF15" s="35"/>
      <c r="GG15" s="35"/>
      <c r="GH15" s="35" t="s">
        <v>100</v>
      </c>
      <c r="GI15" s="35" t="s">
        <v>100</v>
      </c>
      <c r="GJ15" s="35" t="s">
        <v>100</v>
      </c>
      <c r="GK15" s="35"/>
      <c r="GL15" s="35"/>
      <c r="GM15" s="35" t="s">
        <v>100</v>
      </c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 t="s">
        <v>100</v>
      </c>
      <c r="HF15" s="35"/>
      <c r="HG15" s="35" t="s">
        <v>100</v>
      </c>
      <c r="HH15" s="35"/>
      <c r="HI15" s="19"/>
    </row>
    <row r="16" spans="1:217" ht="18" customHeight="1">
      <c r="A16" s="219"/>
      <c r="B16" s="220"/>
      <c r="C16" s="220"/>
      <c r="D16" s="220"/>
      <c r="E16" s="220"/>
      <c r="F16" s="220"/>
      <c r="G16" s="221"/>
      <c r="H16" s="119"/>
      <c r="I16" s="120"/>
      <c r="J16" s="121"/>
      <c r="K16" s="122"/>
      <c r="L16" s="123"/>
      <c r="M16" s="123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42"/>
      <c r="AY16" s="120"/>
      <c r="AZ16" s="143"/>
      <c r="BA16" s="122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4"/>
      <c r="CE16" s="124"/>
      <c r="CF16" s="124"/>
      <c r="CG16" s="124"/>
      <c r="CH16" s="124"/>
      <c r="CI16" s="124"/>
      <c r="CJ16" s="124"/>
      <c r="CK16" s="124"/>
      <c r="CL16" s="124"/>
      <c r="CM16" s="125"/>
      <c r="CN16" s="133"/>
      <c r="CO16" s="120"/>
      <c r="CP16" s="126"/>
      <c r="CQ16" s="122"/>
      <c r="CR16" s="123"/>
      <c r="CS16" s="123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91" t="s">
        <v>213</v>
      </c>
      <c r="EE16" s="30" t="s">
        <v>22</v>
      </c>
      <c r="EF16" s="93"/>
      <c r="EG16" s="24">
        <f t="shared" si="8"/>
        <v>25</v>
      </c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11" t="s">
        <v>100</v>
      </c>
      <c r="ES16" s="111" t="s">
        <v>100</v>
      </c>
      <c r="ET16" s="111" t="s">
        <v>100</v>
      </c>
      <c r="EU16" s="111" t="s">
        <v>100</v>
      </c>
      <c r="EV16" s="111" t="s">
        <v>100</v>
      </c>
      <c r="EW16" s="111" t="s">
        <v>100</v>
      </c>
      <c r="EX16" s="111" t="s">
        <v>100</v>
      </c>
      <c r="EY16" s="111"/>
      <c r="EZ16" s="111" t="s">
        <v>100</v>
      </c>
      <c r="FA16" s="111" t="s">
        <v>100</v>
      </c>
      <c r="FB16" s="111" t="s">
        <v>100</v>
      </c>
      <c r="FC16" s="111" t="s">
        <v>100</v>
      </c>
      <c r="FD16" s="111" t="s">
        <v>100</v>
      </c>
      <c r="FE16" s="111" t="s">
        <v>100</v>
      </c>
      <c r="FF16" s="111" t="s">
        <v>100</v>
      </c>
      <c r="FG16" s="111" t="s">
        <v>100</v>
      </c>
      <c r="FH16" s="111" t="s">
        <v>100</v>
      </c>
      <c r="FI16" s="111" t="s">
        <v>100</v>
      </c>
      <c r="FJ16" s="111" t="s">
        <v>100</v>
      </c>
      <c r="FK16" s="111" t="s">
        <v>100</v>
      </c>
      <c r="FL16" s="111"/>
      <c r="FM16" s="111" t="s">
        <v>100</v>
      </c>
      <c r="FN16" s="111" t="s">
        <v>100</v>
      </c>
      <c r="FO16" s="111" t="s">
        <v>100</v>
      </c>
      <c r="FP16" s="111" t="s">
        <v>100</v>
      </c>
      <c r="FQ16" s="111" t="s">
        <v>100</v>
      </c>
      <c r="FR16" s="111" t="s">
        <v>100</v>
      </c>
      <c r="FS16" s="110"/>
      <c r="FT16" s="135" t="s">
        <v>243</v>
      </c>
      <c r="FU16" s="30" t="s">
        <v>22</v>
      </c>
      <c r="FV16" s="126"/>
      <c r="FW16" s="24">
        <f t="shared" si="9"/>
        <v>2</v>
      </c>
      <c r="FX16" s="127"/>
      <c r="FY16" s="123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 t="s">
        <v>100</v>
      </c>
      <c r="HF16" s="35"/>
      <c r="HG16" s="35" t="s">
        <v>100</v>
      </c>
      <c r="HH16" s="35"/>
      <c r="HI16" s="19"/>
    </row>
    <row r="17" spans="1:217" ht="18" customHeight="1" thickBot="1">
      <c r="A17" s="210" t="s">
        <v>156</v>
      </c>
      <c r="B17" s="211"/>
      <c r="C17" s="81" t="s">
        <v>157</v>
      </c>
      <c r="D17" s="82">
        <v>1</v>
      </c>
      <c r="E17" s="75" t="s">
        <v>158</v>
      </c>
      <c r="F17" s="75" t="s">
        <v>159</v>
      </c>
      <c r="G17" s="79" t="s">
        <v>160</v>
      </c>
      <c r="H17" s="96"/>
      <c r="I17" s="33"/>
      <c r="J17" s="97"/>
      <c r="K17" s="34"/>
      <c r="L17" s="21"/>
      <c r="M17" s="21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44"/>
      <c r="AY17" s="33"/>
      <c r="AZ17" s="145"/>
      <c r="BA17" s="34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112"/>
      <c r="CE17" s="112"/>
      <c r="CF17" s="112"/>
      <c r="CG17" s="112"/>
      <c r="CH17" s="112"/>
      <c r="CI17" s="112"/>
      <c r="CJ17" s="112"/>
      <c r="CK17" s="112"/>
      <c r="CL17" s="112"/>
      <c r="CM17" s="20"/>
      <c r="CN17" s="134"/>
      <c r="CO17" s="33"/>
      <c r="CP17" s="98"/>
      <c r="CQ17" s="34"/>
      <c r="CR17" s="21"/>
      <c r="CS17" s="21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91" t="s">
        <v>224</v>
      </c>
      <c r="EE17" s="30" t="s">
        <v>22</v>
      </c>
      <c r="EF17" s="93"/>
      <c r="EG17" s="24">
        <f t="shared" si="8"/>
        <v>22</v>
      </c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111"/>
      <c r="ES17" s="111"/>
      <c r="ET17" s="111" t="s">
        <v>100</v>
      </c>
      <c r="EU17" s="111" t="s">
        <v>100</v>
      </c>
      <c r="EV17" s="111" t="s">
        <v>100</v>
      </c>
      <c r="EW17" s="111" t="s">
        <v>100</v>
      </c>
      <c r="EX17" s="111" t="s">
        <v>100</v>
      </c>
      <c r="EY17" s="111" t="s">
        <v>100</v>
      </c>
      <c r="EZ17" s="111" t="s">
        <v>100</v>
      </c>
      <c r="FA17" s="111" t="s">
        <v>100</v>
      </c>
      <c r="FB17" s="111" t="s">
        <v>100</v>
      </c>
      <c r="FC17" s="111" t="s">
        <v>100</v>
      </c>
      <c r="FD17" s="111" t="s">
        <v>100</v>
      </c>
      <c r="FE17" s="111"/>
      <c r="FF17" s="111"/>
      <c r="FG17" s="111" t="s">
        <v>100</v>
      </c>
      <c r="FH17" s="111" t="s">
        <v>100</v>
      </c>
      <c r="FI17" s="111" t="s">
        <v>100</v>
      </c>
      <c r="FJ17" s="111" t="s">
        <v>100</v>
      </c>
      <c r="FK17" s="111" t="s">
        <v>100</v>
      </c>
      <c r="FL17" s="111" t="s">
        <v>100</v>
      </c>
      <c r="FM17" s="111"/>
      <c r="FN17" s="111" t="s">
        <v>100</v>
      </c>
      <c r="FO17" s="111" t="s">
        <v>100</v>
      </c>
      <c r="FP17" s="111" t="s">
        <v>100</v>
      </c>
      <c r="FQ17" s="179" t="s">
        <v>100</v>
      </c>
      <c r="FR17" s="179" t="s">
        <v>100</v>
      </c>
      <c r="FS17" s="177"/>
      <c r="FT17" s="170" t="s">
        <v>217</v>
      </c>
      <c r="FU17" s="171" t="s">
        <v>22</v>
      </c>
      <c r="FV17" s="172"/>
      <c r="FW17" s="173">
        <v>1</v>
      </c>
      <c r="FX17" s="174"/>
      <c r="FY17" s="174"/>
      <c r="FZ17" s="175"/>
      <c r="GA17" s="175"/>
      <c r="GB17" s="175"/>
      <c r="GC17" s="175"/>
      <c r="GD17" s="175"/>
      <c r="GE17" s="175"/>
      <c r="GF17" s="175"/>
      <c r="GG17" s="175"/>
      <c r="GH17" s="175"/>
      <c r="GI17" s="176" t="s">
        <v>100</v>
      </c>
      <c r="GJ17" s="176" t="s">
        <v>100</v>
      </c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175"/>
      <c r="HC17" s="175"/>
      <c r="HD17" s="175"/>
      <c r="HE17" s="175" t="s">
        <v>100</v>
      </c>
      <c r="HF17" s="175"/>
      <c r="HG17" s="178" t="s">
        <v>100</v>
      </c>
      <c r="HH17" s="178"/>
      <c r="HI17" s="19"/>
    </row>
    <row r="18" spans="1:231" ht="18" customHeight="1">
      <c r="A18" s="197" t="s">
        <v>202</v>
      </c>
      <c r="B18" s="198"/>
      <c r="C18" s="77">
        <v>1</v>
      </c>
      <c r="D18" s="75" t="s">
        <v>203</v>
      </c>
      <c r="E18" s="75"/>
      <c r="F18" s="75"/>
      <c r="G18" s="76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3" t="s">
        <v>17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5"/>
      <c r="CN18" s="236" t="s">
        <v>19</v>
      </c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60" t="s">
        <v>18</v>
      </c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61"/>
      <c r="FT18" s="13" t="s">
        <v>16</v>
      </c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5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</row>
    <row r="19" spans="1:231" ht="18" customHeight="1">
      <c r="A19" s="197" t="s">
        <v>212</v>
      </c>
      <c r="B19" s="198"/>
      <c r="C19" s="74" t="s">
        <v>159</v>
      </c>
      <c r="D19" s="75" t="s">
        <v>211</v>
      </c>
      <c r="E19" s="75"/>
      <c r="F19" s="75"/>
      <c r="G19" s="76"/>
      <c r="H19" s="16" t="s">
        <v>147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 t="s">
        <v>62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7"/>
      <c r="CN19" s="257" t="s">
        <v>64</v>
      </c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8" t="s">
        <v>206</v>
      </c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9"/>
      <c r="FT19" s="258" t="s">
        <v>66</v>
      </c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9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</row>
    <row r="20" spans="1:231" ht="18" customHeight="1">
      <c r="A20" s="197" t="s">
        <v>215</v>
      </c>
      <c r="B20" s="198"/>
      <c r="C20" s="77">
        <v>1</v>
      </c>
      <c r="D20" s="75" t="s">
        <v>216</v>
      </c>
      <c r="E20" s="75"/>
      <c r="F20" s="78"/>
      <c r="G20" s="79"/>
      <c r="H20" s="40" t="s">
        <v>6</v>
      </c>
      <c r="I20" s="226">
        <f>COUNTIF(I24:I31,"재적")</f>
        <v>5</v>
      </c>
      <c r="J20" s="227"/>
      <c r="K20" s="228"/>
      <c r="L20" s="231" t="s">
        <v>7</v>
      </c>
      <c r="M20" s="231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40" t="s">
        <v>6</v>
      </c>
      <c r="AY20" s="226">
        <f>COUNTIF(AY24:AY31,"재적")</f>
        <v>4</v>
      </c>
      <c r="AZ20" s="227"/>
      <c r="BA20" s="228"/>
      <c r="BB20" s="231" t="s">
        <v>7</v>
      </c>
      <c r="BC20" s="231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3"/>
      <c r="CN20" s="37" t="s">
        <v>6</v>
      </c>
      <c r="CO20" s="226">
        <f>COUNTIF(CO24:CO31,"재적")</f>
        <v>8</v>
      </c>
      <c r="CP20" s="227"/>
      <c r="CQ20" s="228"/>
      <c r="CR20" s="232" t="s">
        <v>7</v>
      </c>
      <c r="CS20" s="262"/>
      <c r="CT20" s="262"/>
      <c r="CU20" s="262"/>
      <c r="CV20" s="262"/>
      <c r="CW20" s="262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62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2"/>
      <c r="DV20" s="262"/>
      <c r="DW20" s="262"/>
      <c r="DX20" s="262"/>
      <c r="DY20" s="262"/>
      <c r="DZ20" s="262"/>
      <c r="EA20" s="262"/>
      <c r="EB20" s="262"/>
      <c r="EC20" s="262"/>
      <c r="ED20" s="40" t="s">
        <v>6</v>
      </c>
      <c r="EE20" s="226">
        <f>COUNTIF(EE24:EE31,"재적")</f>
        <v>4</v>
      </c>
      <c r="EF20" s="227"/>
      <c r="EG20" s="228"/>
      <c r="EH20" s="232" t="s">
        <v>7</v>
      </c>
      <c r="EI20" s="262"/>
      <c r="EJ20" s="262"/>
      <c r="EK20" s="262"/>
      <c r="EL20" s="262"/>
      <c r="EM20" s="262"/>
      <c r="EN20" s="262"/>
      <c r="EO20" s="262"/>
      <c r="EP20" s="262"/>
      <c r="EQ20" s="262"/>
      <c r="ER20" s="262"/>
      <c r="ES20" s="262"/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2"/>
      <c r="FF20" s="262"/>
      <c r="FG20" s="262"/>
      <c r="FH20" s="262"/>
      <c r="FI20" s="262"/>
      <c r="FJ20" s="262"/>
      <c r="FK20" s="262"/>
      <c r="FL20" s="262"/>
      <c r="FM20" s="262"/>
      <c r="FN20" s="262"/>
      <c r="FO20" s="262"/>
      <c r="FP20" s="262"/>
      <c r="FQ20" s="262"/>
      <c r="FR20" s="262"/>
      <c r="FS20" s="267"/>
      <c r="FT20" s="40" t="s">
        <v>6</v>
      </c>
      <c r="FU20" s="226">
        <f>COUNTIF(FU24:FU31,"재적")</f>
        <v>6</v>
      </c>
      <c r="FV20" s="227"/>
      <c r="FW20" s="228"/>
      <c r="FX20" s="231" t="s">
        <v>7</v>
      </c>
      <c r="FY20" s="231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3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</row>
    <row r="21" spans="1:231" ht="18" customHeight="1">
      <c r="A21" s="208" t="s">
        <v>218</v>
      </c>
      <c r="B21" s="209"/>
      <c r="C21" s="74" t="s">
        <v>159</v>
      </c>
      <c r="D21" s="75" t="s">
        <v>220</v>
      </c>
      <c r="E21" s="75"/>
      <c r="F21" s="78"/>
      <c r="G21" s="79"/>
      <c r="H21" s="41" t="s">
        <v>8</v>
      </c>
      <c r="I21" s="106">
        <f>COUNTIF(I24:I31,"신입")</f>
        <v>0</v>
      </c>
      <c r="J21" s="222">
        <v>2523</v>
      </c>
      <c r="K21" s="223"/>
      <c r="L21" s="28">
        <f aca="true" t="shared" si="10" ref="L21:AW21">COUNTIF(L24:L31,"●")</f>
        <v>4</v>
      </c>
      <c r="M21" s="28">
        <f t="shared" si="10"/>
        <v>5</v>
      </c>
      <c r="N21" s="28">
        <f t="shared" si="10"/>
        <v>4</v>
      </c>
      <c r="O21" s="28">
        <f t="shared" si="10"/>
        <v>5</v>
      </c>
      <c r="P21" s="28">
        <f t="shared" si="10"/>
        <v>5</v>
      </c>
      <c r="Q21" s="28">
        <f t="shared" si="10"/>
        <v>4</v>
      </c>
      <c r="R21" s="28">
        <f t="shared" si="10"/>
        <v>5</v>
      </c>
      <c r="S21" s="28">
        <f t="shared" si="10"/>
        <v>5</v>
      </c>
      <c r="T21" s="28">
        <f t="shared" si="10"/>
        <v>5</v>
      </c>
      <c r="U21" s="28">
        <f t="shared" si="10"/>
        <v>5</v>
      </c>
      <c r="V21" s="28">
        <f t="shared" si="10"/>
        <v>5</v>
      </c>
      <c r="W21" s="28">
        <f t="shared" si="10"/>
        <v>4</v>
      </c>
      <c r="X21" s="28">
        <f t="shared" si="10"/>
        <v>5</v>
      </c>
      <c r="Y21" s="28">
        <f t="shared" si="10"/>
        <v>4</v>
      </c>
      <c r="Z21" s="28">
        <f t="shared" si="10"/>
        <v>4</v>
      </c>
      <c r="AA21" s="28">
        <f t="shared" si="10"/>
        <v>4</v>
      </c>
      <c r="AB21" s="28">
        <f t="shared" si="10"/>
        <v>4</v>
      </c>
      <c r="AC21" s="28">
        <f t="shared" si="10"/>
        <v>4</v>
      </c>
      <c r="AD21" s="28">
        <f t="shared" si="10"/>
        <v>4</v>
      </c>
      <c r="AE21" s="28">
        <f t="shared" si="10"/>
        <v>4</v>
      </c>
      <c r="AF21" s="28">
        <f t="shared" si="10"/>
        <v>4</v>
      </c>
      <c r="AG21" s="28">
        <f t="shared" si="10"/>
        <v>4</v>
      </c>
      <c r="AH21" s="28">
        <f t="shared" si="10"/>
        <v>5</v>
      </c>
      <c r="AI21" s="28">
        <f t="shared" si="10"/>
        <v>4</v>
      </c>
      <c r="AJ21" s="28">
        <f t="shared" si="10"/>
        <v>2</v>
      </c>
      <c r="AK21" s="28">
        <f t="shared" si="10"/>
        <v>4</v>
      </c>
      <c r="AL21" s="28">
        <f t="shared" si="10"/>
        <v>3</v>
      </c>
      <c r="AM21" s="28">
        <f t="shared" si="10"/>
        <v>4</v>
      </c>
      <c r="AN21" s="28">
        <f t="shared" si="10"/>
        <v>4</v>
      </c>
      <c r="AO21" s="28">
        <f t="shared" si="10"/>
        <v>3</v>
      </c>
      <c r="AP21" s="28">
        <f t="shared" si="10"/>
        <v>1</v>
      </c>
      <c r="AQ21" s="28">
        <f t="shared" si="10"/>
        <v>3</v>
      </c>
      <c r="AR21" s="28">
        <f t="shared" si="10"/>
        <v>5</v>
      </c>
      <c r="AS21" s="28">
        <f t="shared" si="10"/>
        <v>4</v>
      </c>
      <c r="AT21" s="28">
        <f t="shared" si="10"/>
        <v>3</v>
      </c>
      <c r="AU21" s="28">
        <f>COUNTIF(AU24:AU34,"●")</f>
        <v>3</v>
      </c>
      <c r="AV21" s="28">
        <f>COUNTIF(AV24:AV34,"●")</f>
        <v>3</v>
      </c>
      <c r="AW21" s="129">
        <f t="shared" si="10"/>
        <v>2</v>
      </c>
      <c r="AX21" s="41" t="s">
        <v>8</v>
      </c>
      <c r="AY21" s="106">
        <f>COUNTIF(AY24:AY31,"신입")</f>
        <v>0</v>
      </c>
      <c r="AZ21" s="222">
        <v>5056</v>
      </c>
      <c r="BA21" s="223"/>
      <c r="BB21" s="28">
        <f aca="true" t="shared" si="11" ref="BB21:CM21">COUNTIF(BB24:BB31,"●")</f>
        <v>3</v>
      </c>
      <c r="BC21" s="28">
        <f t="shared" si="11"/>
        <v>2</v>
      </c>
      <c r="BD21" s="28">
        <f t="shared" si="11"/>
        <v>3</v>
      </c>
      <c r="BE21" s="28">
        <f t="shared" si="11"/>
        <v>0</v>
      </c>
      <c r="BF21" s="28">
        <f t="shared" si="11"/>
        <v>3</v>
      </c>
      <c r="BG21" s="28">
        <f t="shared" si="11"/>
        <v>2</v>
      </c>
      <c r="BH21" s="28">
        <f t="shared" si="11"/>
        <v>4</v>
      </c>
      <c r="BI21" s="28">
        <f t="shared" si="11"/>
        <v>3</v>
      </c>
      <c r="BJ21" s="28">
        <f t="shared" si="11"/>
        <v>2</v>
      </c>
      <c r="BK21" s="28">
        <f t="shared" si="11"/>
        <v>1</v>
      </c>
      <c r="BL21" s="28">
        <f t="shared" si="11"/>
        <v>3</v>
      </c>
      <c r="BM21" s="28">
        <f t="shared" si="11"/>
        <v>3</v>
      </c>
      <c r="BN21" s="28">
        <f t="shared" si="11"/>
        <v>3</v>
      </c>
      <c r="BO21" s="28">
        <f t="shared" si="11"/>
        <v>2</v>
      </c>
      <c r="BP21" s="28">
        <f t="shared" si="11"/>
        <v>2</v>
      </c>
      <c r="BQ21" s="28">
        <f t="shared" si="11"/>
        <v>3</v>
      </c>
      <c r="BR21" s="28">
        <f t="shared" si="11"/>
        <v>3</v>
      </c>
      <c r="BS21" s="28">
        <f t="shared" si="11"/>
        <v>3</v>
      </c>
      <c r="BT21" s="28">
        <f t="shared" si="11"/>
        <v>3</v>
      </c>
      <c r="BU21" s="28">
        <f t="shared" si="11"/>
        <v>2</v>
      </c>
      <c r="BV21" s="28">
        <f t="shared" si="11"/>
        <v>3</v>
      </c>
      <c r="BW21" s="28">
        <f t="shared" si="11"/>
        <v>2</v>
      </c>
      <c r="BX21" s="28">
        <f t="shared" si="11"/>
        <v>2</v>
      </c>
      <c r="BY21" s="28">
        <f t="shared" si="11"/>
        <v>3</v>
      </c>
      <c r="BZ21" s="28">
        <f t="shared" si="11"/>
        <v>1</v>
      </c>
      <c r="CA21" s="28">
        <f t="shared" si="11"/>
        <v>4</v>
      </c>
      <c r="CB21" s="28">
        <f t="shared" si="11"/>
        <v>2</v>
      </c>
      <c r="CC21" s="28">
        <f t="shared" si="11"/>
        <v>2</v>
      </c>
      <c r="CD21" s="28">
        <f t="shared" si="11"/>
        <v>3</v>
      </c>
      <c r="CE21" s="28">
        <f t="shared" si="11"/>
        <v>3</v>
      </c>
      <c r="CF21" s="28">
        <f t="shared" si="11"/>
        <v>3</v>
      </c>
      <c r="CG21" s="28">
        <f t="shared" si="11"/>
        <v>2</v>
      </c>
      <c r="CH21" s="28">
        <f t="shared" si="11"/>
        <v>2</v>
      </c>
      <c r="CI21" s="28">
        <f t="shared" si="11"/>
        <v>2</v>
      </c>
      <c r="CJ21" s="28">
        <f t="shared" si="11"/>
        <v>2</v>
      </c>
      <c r="CK21" s="28">
        <f>COUNTIF(CK24:CK34,"●")</f>
        <v>3</v>
      </c>
      <c r="CL21" s="28">
        <f>COUNTIF(CL24:CL34,"●")</f>
        <v>2</v>
      </c>
      <c r="CM21" s="129">
        <f t="shared" si="11"/>
        <v>0</v>
      </c>
      <c r="CN21" s="38" t="s">
        <v>8</v>
      </c>
      <c r="CO21" s="118"/>
      <c r="CP21" s="222">
        <v>1724</v>
      </c>
      <c r="CQ21" s="223"/>
      <c r="CR21" s="28">
        <f aca="true" t="shared" si="12" ref="CR21:EC21">COUNTIF(CR24:CR31,"●")</f>
        <v>4</v>
      </c>
      <c r="CS21" s="28">
        <f t="shared" si="12"/>
        <v>5</v>
      </c>
      <c r="CT21" s="28">
        <f t="shared" si="12"/>
        <v>5</v>
      </c>
      <c r="CU21" s="28">
        <f t="shared" si="12"/>
        <v>2</v>
      </c>
      <c r="CV21" s="28">
        <f t="shared" si="12"/>
        <v>4</v>
      </c>
      <c r="CW21" s="28">
        <f t="shared" si="12"/>
        <v>5</v>
      </c>
      <c r="CX21" s="28">
        <f t="shared" si="12"/>
        <v>5</v>
      </c>
      <c r="CY21" s="28">
        <f t="shared" si="12"/>
        <v>5</v>
      </c>
      <c r="CZ21" s="28">
        <f t="shared" si="12"/>
        <v>4</v>
      </c>
      <c r="DA21" s="28">
        <f t="shared" si="12"/>
        <v>5</v>
      </c>
      <c r="DB21" s="28">
        <f t="shared" si="12"/>
        <v>4</v>
      </c>
      <c r="DC21" s="28">
        <f t="shared" si="12"/>
        <v>4</v>
      </c>
      <c r="DD21" s="28">
        <f t="shared" si="12"/>
        <v>5</v>
      </c>
      <c r="DE21" s="28">
        <f t="shared" si="12"/>
        <v>4</v>
      </c>
      <c r="DF21" s="28">
        <f t="shared" si="12"/>
        <v>5</v>
      </c>
      <c r="DG21" s="28">
        <f t="shared" si="12"/>
        <v>5</v>
      </c>
      <c r="DH21" s="28">
        <f t="shared" si="12"/>
        <v>4</v>
      </c>
      <c r="DI21" s="28">
        <f t="shared" si="12"/>
        <v>4</v>
      </c>
      <c r="DJ21" s="28">
        <f t="shared" si="12"/>
        <v>3</v>
      </c>
      <c r="DK21" s="28">
        <f t="shared" si="12"/>
        <v>4</v>
      </c>
      <c r="DL21" s="28">
        <f t="shared" si="12"/>
        <v>5</v>
      </c>
      <c r="DM21" s="28">
        <f t="shared" si="12"/>
        <v>4</v>
      </c>
      <c r="DN21" s="28">
        <f t="shared" si="12"/>
        <v>5</v>
      </c>
      <c r="DO21" s="28">
        <f t="shared" si="12"/>
        <v>4</v>
      </c>
      <c r="DP21" s="28">
        <f t="shared" si="12"/>
        <v>3</v>
      </c>
      <c r="DQ21" s="28">
        <f t="shared" si="12"/>
        <v>4</v>
      </c>
      <c r="DR21" s="28">
        <f t="shared" si="12"/>
        <v>4</v>
      </c>
      <c r="DS21" s="28">
        <f t="shared" si="12"/>
        <v>4</v>
      </c>
      <c r="DT21" s="28">
        <f t="shared" si="12"/>
        <v>4</v>
      </c>
      <c r="DU21" s="28">
        <f t="shared" si="12"/>
        <v>4</v>
      </c>
      <c r="DV21" s="28">
        <f t="shared" si="12"/>
        <v>4</v>
      </c>
      <c r="DW21" s="28">
        <f t="shared" si="12"/>
        <v>4</v>
      </c>
      <c r="DX21" s="28">
        <f t="shared" si="12"/>
        <v>3</v>
      </c>
      <c r="DY21" s="28">
        <f t="shared" si="12"/>
        <v>4</v>
      </c>
      <c r="DZ21" s="28">
        <f t="shared" si="12"/>
        <v>4</v>
      </c>
      <c r="EA21" s="28">
        <f>COUNTIF(EA24:EA34,"●")</f>
        <v>4</v>
      </c>
      <c r="EB21" s="28">
        <f>COUNTIF(EB24:EB34,"●")</f>
        <v>4</v>
      </c>
      <c r="EC21" s="129">
        <f t="shared" si="12"/>
        <v>0</v>
      </c>
      <c r="ED21" s="41" t="s">
        <v>8</v>
      </c>
      <c r="EE21" s="106"/>
      <c r="EF21" s="222">
        <v>935</v>
      </c>
      <c r="EG21" s="223"/>
      <c r="EH21" s="28">
        <f aca="true" t="shared" si="13" ref="EH21:FC21">COUNTIF(EH24:EH31,"●")</f>
        <v>0</v>
      </c>
      <c r="EI21" s="28">
        <f t="shared" si="13"/>
        <v>3</v>
      </c>
      <c r="EJ21" s="28">
        <f t="shared" si="13"/>
        <v>0</v>
      </c>
      <c r="EK21" s="28">
        <f t="shared" si="13"/>
        <v>0</v>
      </c>
      <c r="EL21" s="28">
        <f t="shared" si="13"/>
        <v>0</v>
      </c>
      <c r="EM21" s="28">
        <f t="shared" si="13"/>
        <v>3</v>
      </c>
      <c r="EN21" s="28">
        <f t="shared" si="13"/>
        <v>3</v>
      </c>
      <c r="EO21" s="28">
        <f t="shared" si="13"/>
        <v>3</v>
      </c>
      <c r="EP21" s="28">
        <f t="shared" si="13"/>
        <v>3</v>
      </c>
      <c r="EQ21" s="28">
        <f t="shared" si="13"/>
        <v>2</v>
      </c>
      <c r="ER21" s="28">
        <f t="shared" si="13"/>
        <v>3</v>
      </c>
      <c r="ES21" s="28">
        <f t="shared" si="13"/>
        <v>4</v>
      </c>
      <c r="ET21" s="28">
        <f t="shared" si="13"/>
        <v>0</v>
      </c>
      <c r="EU21" s="28">
        <f t="shared" si="13"/>
        <v>3</v>
      </c>
      <c r="EV21" s="28">
        <f t="shared" si="13"/>
        <v>3</v>
      </c>
      <c r="EW21" s="28">
        <f t="shared" si="13"/>
        <v>3</v>
      </c>
      <c r="EX21" s="28">
        <f t="shared" si="13"/>
        <v>0</v>
      </c>
      <c r="EY21" s="28">
        <f t="shared" si="13"/>
        <v>0</v>
      </c>
      <c r="EZ21" s="28">
        <f t="shared" si="13"/>
        <v>0</v>
      </c>
      <c r="FA21" s="28">
        <f t="shared" si="13"/>
        <v>3</v>
      </c>
      <c r="FB21" s="28">
        <f t="shared" si="13"/>
        <v>3</v>
      </c>
      <c r="FC21" s="28">
        <f t="shared" si="13"/>
        <v>3</v>
      </c>
      <c r="FD21" s="28">
        <f aca="true" t="shared" si="14" ref="FD21:FS21">COUNTIF(FD24:FD31,"●")</f>
        <v>0</v>
      </c>
      <c r="FE21" s="28">
        <f t="shared" si="14"/>
        <v>3</v>
      </c>
      <c r="FF21" s="28">
        <f t="shared" si="14"/>
        <v>3</v>
      </c>
      <c r="FG21" s="28">
        <f t="shared" si="14"/>
        <v>0</v>
      </c>
      <c r="FH21" s="28">
        <f t="shared" si="14"/>
        <v>0</v>
      </c>
      <c r="FI21" s="28">
        <f t="shared" si="14"/>
        <v>0</v>
      </c>
      <c r="FJ21" s="28">
        <f t="shared" si="14"/>
        <v>3</v>
      </c>
      <c r="FK21" s="28">
        <f t="shared" si="14"/>
        <v>3</v>
      </c>
      <c r="FL21" s="28">
        <f t="shared" si="14"/>
        <v>0</v>
      </c>
      <c r="FM21" s="28">
        <f t="shared" si="14"/>
        <v>2</v>
      </c>
      <c r="FN21" s="28">
        <f t="shared" si="14"/>
        <v>3</v>
      </c>
      <c r="FO21" s="28">
        <f t="shared" si="14"/>
        <v>2</v>
      </c>
      <c r="FP21" s="28">
        <f t="shared" si="14"/>
        <v>3</v>
      </c>
      <c r="FQ21" s="28">
        <f>COUNTIF(FQ24:FQ34,"●")</f>
        <v>0</v>
      </c>
      <c r="FR21" s="28">
        <f>COUNTIF(FR24:FR34,"●")</f>
        <v>0</v>
      </c>
      <c r="FS21" s="129">
        <f t="shared" si="14"/>
        <v>0</v>
      </c>
      <c r="FT21" s="41" t="s">
        <v>8</v>
      </c>
      <c r="FU21" s="106"/>
      <c r="FV21" s="222">
        <v>1441</v>
      </c>
      <c r="FW21" s="223"/>
      <c r="FX21" s="28">
        <f aca="true" t="shared" si="15" ref="FX21:HI21">COUNTIF(FX24:FX31,"●")</f>
        <v>5</v>
      </c>
      <c r="FY21" s="28">
        <f t="shared" si="15"/>
        <v>4</v>
      </c>
      <c r="FZ21" s="28">
        <f t="shared" si="15"/>
        <v>4</v>
      </c>
      <c r="GA21" s="28">
        <f t="shared" si="15"/>
        <v>2</v>
      </c>
      <c r="GB21" s="28">
        <f t="shared" si="15"/>
        <v>5</v>
      </c>
      <c r="GC21" s="28">
        <f t="shared" si="15"/>
        <v>4</v>
      </c>
      <c r="GD21" s="28">
        <f t="shared" si="15"/>
        <v>5</v>
      </c>
      <c r="GE21" s="28">
        <f t="shared" si="15"/>
        <v>4</v>
      </c>
      <c r="GF21" s="28">
        <f t="shared" si="15"/>
        <v>5</v>
      </c>
      <c r="GG21" s="28">
        <f t="shared" si="15"/>
        <v>5</v>
      </c>
      <c r="GH21" s="28">
        <f t="shared" si="15"/>
        <v>5</v>
      </c>
      <c r="GI21" s="28">
        <f t="shared" si="15"/>
        <v>5</v>
      </c>
      <c r="GJ21" s="28">
        <f t="shared" si="15"/>
        <v>5</v>
      </c>
      <c r="GK21" s="28">
        <f t="shared" si="15"/>
        <v>5</v>
      </c>
      <c r="GL21" s="28">
        <f t="shared" si="15"/>
        <v>5</v>
      </c>
      <c r="GM21" s="28">
        <f t="shared" si="15"/>
        <v>4</v>
      </c>
      <c r="GN21" s="28">
        <f t="shared" si="15"/>
        <v>2</v>
      </c>
      <c r="GO21" s="28">
        <f t="shared" si="15"/>
        <v>5</v>
      </c>
      <c r="GP21" s="28">
        <f t="shared" si="15"/>
        <v>3</v>
      </c>
      <c r="GQ21" s="28">
        <f t="shared" si="15"/>
        <v>5</v>
      </c>
      <c r="GR21" s="28">
        <f t="shared" si="15"/>
        <v>4</v>
      </c>
      <c r="GS21" s="28">
        <f t="shared" si="15"/>
        <v>4</v>
      </c>
      <c r="GT21" s="28">
        <f t="shared" si="15"/>
        <v>4</v>
      </c>
      <c r="GU21" s="28">
        <f t="shared" si="15"/>
        <v>4</v>
      </c>
      <c r="GV21" s="28">
        <f t="shared" si="15"/>
        <v>3</v>
      </c>
      <c r="GW21" s="28">
        <f t="shared" si="15"/>
        <v>5</v>
      </c>
      <c r="GX21" s="28">
        <f t="shared" si="15"/>
        <v>4</v>
      </c>
      <c r="GY21" s="28">
        <f t="shared" si="15"/>
        <v>1</v>
      </c>
      <c r="GZ21" s="28">
        <f t="shared" si="15"/>
        <v>2</v>
      </c>
      <c r="HA21" s="28">
        <f t="shared" si="15"/>
        <v>3</v>
      </c>
      <c r="HB21" s="28">
        <f t="shared" si="15"/>
        <v>3</v>
      </c>
      <c r="HC21" s="28">
        <f t="shared" si="15"/>
        <v>4</v>
      </c>
      <c r="HD21" s="28">
        <f t="shared" si="15"/>
        <v>2</v>
      </c>
      <c r="HE21" s="28">
        <f t="shared" si="15"/>
        <v>4</v>
      </c>
      <c r="HF21" s="28">
        <f t="shared" si="15"/>
        <v>3</v>
      </c>
      <c r="HG21" s="28">
        <f>COUNTIF(HG24:HG34,"●")</f>
        <v>4</v>
      </c>
      <c r="HH21" s="28">
        <f>COUNTIF(HH24:HH34,"●")</f>
        <v>4</v>
      </c>
      <c r="HI21" s="129">
        <f t="shared" si="15"/>
        <v>0</v>
      </c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</row>
    <row r="22" spans="1:231" ht="18" customHeight="1">
      <c r="A22" s="208" t="s">
        <v>219</v>
      </c>
      <c r="B22" s="209"/>
      <c r="C22" s="74" t="s">
        <v>159</v>
      </c>
      <c r="D22" s="75" t="s">
        <v>220</v>
      </c>
      <c r="E22" s="78"/>
      <c r="F22" s="78"/>
      <c r="G22" s="79"/>
      <c r="H22" s="42" t="s">
        <v>9</v>
      </c>
      <c r="I22" s="105">
        <f>COUNTIF(I24:I31,"등반")</f>
        <v>0</v>
      </c>
      <c r="J22" s="224"/>
      <c r="K22" s="225"/>
      <c r="L22" s="250">
        <f>AW21*10+I21*10+I22*20+(J24+J25+J26+J27+J28+J29+J30+J31)</f>
        <v>20</v>
      </c>
      <c r="M22" s="250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42" t="s">
        <v>9</v>
      </c>
      <c r="AY22" s="105">
        <f>COUNTIF(AY24:AY31,"등반")</f>
        <v>0</v>
      </c>
      <c r="AZ22" s="224"/>
      <c r="BA22" s="225"/>
      <c r="BB22" s="250">
        <f>CM21*10+AY21*10+AY22*20+(AZ24+AZ25+AZ26+AZ27+AZ28+AZ29+AZ30+AZ31)</f>
        <v>0</v>
      </c>
      <c r="BC22" s="250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51"/>
      <c r="CM22" s="256"/>
      <c r="CN22" s="39" t="s">
        <v>9</v>
      </c>
      <c r="CO22" s="107"/>
      <c r="CP22" s="224"/>
      <c r="CQ22" s="225"/>
      <c r="CR22" s="250">
        <f>EC21*10+CO21*10+CO22*20+(CP24+CP25+CP26+CP27+CP28+CP29+CP30+CP31)</f>
        <v>0</v>
      </c>
      <c r="CS22" s="250"/>
      <c r="CT22" s="251"/>
      <c r="CU22" s="251"/>
      <c r="CV22" s="251"/>
      <c r="CW22" s="251"/>
      <c r="CX22" s="251"/>
      <c r="CY22" s="251"/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1"/>
      <c r="DT22" s="251"/>
      <c r="DU22" s="251"/>
      <c r="DV22" s="251"/>
      <c r="DW22" s="251"/>
      <c r="DX22" s="251"/>
      <c r="DY22" s="251"/>
      <c r="DZ22" s="251"/>
      <c r="EA22" s="251"/>
      <c r="EB22" s="251"/>
      <c r="EC22" s="251"/>
      <c r="ED22" s="42" t="s">
        <v>9</v>
      </c>
      <c r="EE22" s="105"/>
      <c r="EF22" s="224"/>
      <c r="EG22" s="225"/>
      <c r="EH22" s="250">
        <f>FS21*10+EE21*10+EE22*20+(EF24+EF25+EF26+EF27+EF28+EF29+EF30+EF31)</f>
        <v>0</v>
      </c>
      <c r="EI22" s="250"/>
      <c r="EJ22" s="251"/>
      <c r="EK22" s="251"/>
      <c r="EL22" s="251"/>
      <c r="EM22" s="251"/>
      <c r="EN22" s="251"/>
      <c r="EO22" s="251"/>
      <c r="EP22" s="251"/>
      <c r="EQ22" s="251"/>
      <c r="ER22" s="251"/>
      <c r="ES22" s="251"/>
      <c r="ET22" s="251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1"/>
      <c r="FG22" s="251"/>
      <c r="FH22" s="251"/>
      <c r="FI22" s="251"/>
      <c r="FJ22" s="251"/>
      <c r="FK22" s="251"/>
      <c r="FL22" s="251"/>
      <c r="FM22" s="251"/>
      <c r="FN22" s="251"/>
      <c r="FO22" s="251"/>
      <c r="FP22" s="251"/>
      <c r="FQ22" s="251"/>
      <c r="FR22" s="251"/>
      <c r="FS22" s="256"/>
      <c r="FT22" s="42" t="s">
        <v>9</v>
      </c>
      <c r="FU22" s="105">
        <f>COUNTIF(CO31:CO31,"등반")</f>
        <v>0</v>
      </c>
      <c r="FV22" s="224"/>
      <c r="FW22" s="225"/>
      <c r="FX22" s="250">
        <f>HI21*10+FU21*10+FU22*20+(FV24+FV25+FV26+FV27+FV28+FV29+FV30+FV31)</f>
        <v>0</v>
      </c>
      <c r="FY22" s="250"/>
      <c r="FZ22" s="251"/>
      <c r="GA22" s="251"/>
      <c r="GB22" s="251"/>
      <c r="GC22" s="251"/>
      <c r="GD22" s="251"/>
      <c r="GE22" s="251"/>
      <c r="GF22" s="251"/>
      <c r="GG22" s="251"/>
      <c r="GH22" s="251"/>
      <c r="GI22" s="251"/>
      <c r="GJ22" s="251"/>
      <c r="GK22" s="251"/>
      <c r="GL22" s="251"/>
      <c r="GM22" s="251"/>
      <c r="GN22" s="251"/>
      <c r="GO22" s="251"/>
      <c r="GP22" s="251"/>
      <c r="GQ22" s="251"/>
      <c r="GR22" s="251"/>
      <c r="GS22" s="251"/>
      <c r="GT22" s="251"/>
      <c r="GU22" s="251"/>
      <c r="GV22" s="251"/>
      <c r="GW22" s="251"/>
      <c r="GX22" s="251"/>
      <c r="GY22" s="251"/>
      <c r="GZ22" s="251"/>
      <c r="HA22" s="251"/>
      <c r="HB22" s="251"/>
      <c r="HC22" s="251"/>
      <c r="HD22" s="251"/>
      <c r="HE22" s="251"/>
      <c r="HF22" s="251"/>
      <c r="HG22" s="251"/>
      <c r="HH22" s="251"/>
      <c r="HI22" s="256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</row>
    <row r="23" spans="1:231" ht="18" customHeight="1">
      <c r="A23" s="208" t="s">
        <v>225</v>
      </c>
      <c r="B23" s="209"/>
      <c r="C23" s="74" t="s">
        <v>158</v>
      </c>
      <c r="D23" s="75" t="s">
        <v>223</v>
      </c>
      <c r="E23" s="78"/>
      <c r="F23" s="78"/>
      <c r="G23" s="76"/>
      <c r="H23" s="41" t="s">
        <v>10</v>
      </c>
      <c r="I23" s="4" t="s">
        <v>11</v>
      </c>
      <c r="J23" s="4" t="s">
        <v>57</v>
      </c>
      <c r="K23" s="4" t="s">
        <v>12</v>
      </c>
      <c r="L23" s="24">
        <v>1</v>
      </c>
      <c r="M23" s="24">
        <v>2</v>
      </c>
      <c r="N23" s="113">
        <v>3</v>
      </c>
      <c r="O23" s="113">
        <v>4</v>
      </c>
      <c r="P23" s="113">
        <v>5</v>
      </c>
      <c r="Q23" s="113">
        <v>6</v>
      </c>
      <c r="R23" s="113">
        <v>7</v>
      </c>
      <c r="S23" s="113">
        <v>8</v>
      </c>
      <c r="T23" s="113">
        <v>9</v>
      </c>
      <c r="U23" s="113">
        <v>10</v>
      </c>
      <c r="V23" s="113">
        <v>11</v>
      </c>
      <c r="W23" s="113">
        <v>12</v>
      </c>
      <c r="X23" s="113">
        <v>13</v>
      </c>
      <c r="Y23" s="113">
        <v>14</v>
      </c>
      <c r="Z23" s="113">
        <v>15</v>
      </c>
      <c r="AA23" s="113">
        <v>16</v>
      </c>
      <c r="AB23" s="113">
        <v>17</v>
      </c>
      <c r="AC23" s="113">
        <v>18</v>
      </c>
      <c r="AD23" s="113">
        <v>19</v>
      </c>
      <c r="AE23" s="113">
        <v>20</v>
      </c>
      <c r="AF23" s="113">
        <v>21</v>
      </c>
      <c r="AG23" s="113">
        <v>22</v>
      </c>
      <c r="AH23" s="113">
        <v>23</v>
      </c>
      <c r="AI23" s="113">
        <v>24</v>
      </c>
      <c r="AJ23" s="113">
        <v>25</v>
      </c>
      <c r="AK23" s="113">
        <v>26</v>
      </c>
      <c r="AL23" s="113">
        <v>27</v>
      </c>
      <c r="AM23" s="113">
        <v>28</v>
      </c>
      <c r="AN23" s="113">
        <v>29</v>
      </c>
      <c r="AO23" s="113">
        <v>30</v>
      </c>
      <c r="AP23" s="113">
        <v>31</v>
      </c>
      <c r="AQ23" s="113">
        <v>32</v>
      </c>
      <c r="AR23" s="113">
        <v>33</v>
      </c>
      <c r="AS23" s="113">
        <v>36</v>
      </c>
      <c r="AT23" s="113">
        <v>37</v>
      </c>
      <c r="AU23" s="113">
        <v>38</v>
      </c>
      <c r="AV23" s="113">
        <v>39</v>
      </c>
      <c r="AW23" s="113">
        <v>40</v>
      </c>
      <c r="AX23" s="41" t="s">
        <v>10</v>
      </c>
      <c r="AY23" s="4" t="s">
        <v>11</v>
      </c>
      <c r="AZ23" s="4" t="s">
        <v>56</v>
      </c>
      <c r="BA23" s="4" t="s">
        <v>12</v>
      </c>
      <c r="BB23" s="24">
        <v>1</v>
      </c>
      <c r="BC23" s="24">
        <v>2</v>
      </c>
      <c r="BD23" s="113">
        <v>3</v>
      </c>
      <c r="BE23" s="113">
        <v>4</v>
      </c>
      <c r="BF23" s="113">
        <v>5</v>
      </c>
      <c r="BG23" s="113">
        <v>6</v>
      </c>
      <c r="BH23" s="113">
        <v>7</v>
      </c>
      <c r="BI23" s="113">
        <v>8</v>
      </c>
      <c r="BJ23" s="113">
        <v>9</v>
      </c>
      <c r="BK23" s="113">
        <v>10</v>
      </c>
      <c r="BL23" s="113">
        <v>11</v>
      </c>
      <c r="BM23" s="113">
        <v>12</v>
      </c>
      <c r="BN23" s="113">
        <v>13</v>
      </c>
      <c r="BO23" s="113">
        <v>14</v>
      </c>
      <c r="BP23" s="113">
        <v>15</v>
      </c>
      <c r="BQ23" s="113">
        <v>16</v>
      </c>
      <c r="BR23" s="113">
        <v>17</v>
      </c>
      <c r="BS23" s="113">
        <v>18</v>
      </c>
      <c r="BT23" s="113">
        <v>19</v>
      </c>
      <c r="BU23" s="113">
        <v>20</v>
      </c>
      <c r="BV23" s="113">
        <v>21</v>
      </c>
      <c r="BW23" s="113">
        <v>22</v>
      </c>
      <c r="BX23" s="113">
        <v>23</v>
      </c>
      <c r="BY23" s="113">
        <v>24</v>
      </c>
      <c r="BZ23" s="113">
        <v>25</v>
      </c>
      <c r="CA23" s="113">
        <v>26</v>
      </c>
      <c r="CB23" s="113">
        <v>27</v>
      </c>
      <c r="CC23" s="113">
        <v>28</v>
      </c>
      <c r="CD23" s="113">
        <v>29</v>
      </c>
      <c r="CE23" s="113">
        <v>30</v>
      </c>
      <c r="CF23" s="113">
        <v>31</v>
      </c>
      <c r="CG23" s="113">
        <v>32</v>
      </c>
      <c r="CH23" s="113">
        <v>33</v>
      </c>
      <c r="CI23" s="113">
        <v>36</v>
      </c>
      <c r="CJ23" s="113">
        <v>37</v>
      </c>
      <c r="CK23" s="113">
        <v>38</v>
      </c>
      <c r="CL23" s="113">
        <v>39</v>
      </c>
      <c r="CM23" s="113">
        <v>40</v>
      </c>
      <c r="CN23" s="38" t="s">
        <v>10</v>
      </c>
      <c r="CO23" s="4" t="s">
        <v>11</v>
      </c>
      <c r="CP23" s="4" t="s">
        <v>56</v>
      </c>
      <c r="CQ23" s="4" t="s">
        <v>12</v>
      </c>
      <c r="CR23" s="24">
        <v>1</v>
      </c>
      <c r="CS23" s="24">
        <v>2</v>
      </c>
      <c r="CT23" s="113">
        <v>3</v>
      </c>
      <c r="CU23" s="113">
        <v>4</v>
      </c>
      <c r="CV23" s="113">
        <v>5</v>
      </c>
      <c r="CW23" s="113">
        <v>6</v>
      </c>
      <c r="CX23" s="113">
        <v>7</v>
      </c>
      <c r="CY23" s="113">
        <v>8</v>
      </c>
      <c r="CZ23" s="113">
        <v>9</v>
      </c>
      <c r="DA23" s="113">
        <v>10</v>
      </c>
      <c r="DB23" s="113">
        <v>11</v>
      </c>
      <c r="DC23" s="113">
        <v>12</v>
      </c>
      <c r="DD23" s="113">
        <v>13</v>
      </c>
      <c r="DE23" s="113">
        <v>14</v>
      </c>
      <c r="DF23" s="113">
        <v>15</v>
      </c>
      <c r="DG23" s="113">
        <v>16</v>
      </c>
      <c r="DH23" s="113">
        <v>17</v>
      </c>
      <c r="DI23" s="113">
        <v>18</v>
      </c>
      <c r="DJ23" s="113">
        <v>19</v>
      </c>
      <c r="DK23" s="113">
        <v>20</v>
      </c>
      <c r="DL23" s="113">
        <v>21</v>
      </c>
      <c r="DM23" s="113">
        <v>22</v>
      </c>
      <c r="DN23" s="113">
        <v>23</v>
      </c>
      <c r="DO23" s="113">
        <v>24</v>
      </c>
      <c r="DP23" s="113">
        <v>25</v>
      </c>
      <c r="DQ23" s="113">
        <v>26</v>
      </c>
      <c r="DR23" s="113">
        <v>27</v>
      </c>
      <c r="DS23" s="113">
        <v>28</v>
      </c>
      <c r="DT23" s="113">
        <v>29</v>
      </c>
      <c r="DU23" s="113">
        <v>30</v>
      </c>
      <c r="DV23" s="113">
        <v>31</v>
      </c>
      <c r="DW23" s="113">
        <v>32</v>
      </c>
      <c r="DX23" s="113">
        <v>33</v>
      </c>
      <c r="DY23" s="113">
        <v>36</v>
      </c>
      <c r="DZ23" s="113">
        <v>37</v>
      </c>
      <c r="EA23" s="113">
        <v>38</v>
      </c>
      <c r="EB23" s="113">
        <v>39</v>
      </c>
      <c r="EC23" s="113">
        <v>40</v>
      </c>
      <c r="ED23" s="41" t="s">
        <v>10</v>
      </c>
      <c r="EE23" s="4" t="s">
        <v>11</v>
      </c>
      <c r="EF23" s="4" t="s">
        <v>56</v>
      </c>
      <c r="EG23" s="4" t="s">
        <v>12</v>
      </c>
      <c r="EH23" s="24">
        <v>1</v>
      </c>
      <c r="EI23" s="24">
        <v>2</v>
      </c>
      <c r="EJ23" s="113">
        <v>3</v>
      </c>
      <c r="EK23" s="113">
        <v>4</v>
      </c>
      <c r="EL23" s="113">
        <v>5</v>
      </c>
      <c r="EM23" s="113">
        <v>6</v>
      </c>
      <c r="EN23" s="113">
        <v>7</v>
      </c>
      <c r="EO23" s="113">
        <v>8</v>
      </c>
      <c r="EP23" s="113">
        <v>9</v>
      </c>
      <c r="EQ23" s="113">
        <v>10</v>
      </c>
      <c r="ER23" s="113">
        <v>11</v>
      </c>
      <c r="ES23" s="113">
        <v>12</v>
      </c>
      <c r="ET23" s="113">
        <v>13</v>
      </c>
      <c r="EU23" s="113">
        <v>14</v>
      </c>
      <c r="EV23" s="113">
        <v>15</v>
      </c>
      <c r="EW23" s="113">
        <v>16</v>
      </c>
      <c r="EX23" s="113">
        <v>17</v>
      </c>
      <c r="EY23" s="113">
        <v>18</v>
      </c>
      <c r="EZ23" s="113">
        <v>19</v>
      </c>
      <c r="FA23" s="113">
        <v>20</v>
      </c>
      <c r="FB23" s="113">
        <v>21</v>
      </c>
      <c r="FC23" s="113">
        <v>22</v>
      </c>
      <c r="FD23" s="113">
        <v>23</v>
      </c>
      <c r="FE23" s="113">
        <v>24</v>
      </c>
      <c r="FF23" s="113">
        <v>25</v>
      </c>
      <c r="FG23" s="113">
        <v>26</v>
      </c>
      <c r="FH23" s="113">
        <v>27</v>
      </c>
      <c r="FI23" s="113">
        <v>28</v>
      </c>
      <c r="FJ23" s="113">
        <v>29</v>
      </c>
      <c r="FK23" s="113">
        <v>30</v>
      </c>
      <c r="FL23" s="113">
        <v>31</v>
      </c>
      <c r="FM23" s="113">
        <v>32</v>
      </c>
      <c r="FN23" s="113">
        <v>33</v>
      </c>
      <c r="FO23" s="113">
        <v>36</v>
      </c>
      <c r="FP23" s="113">
        <v>37</v>
      </c>
      <c r="FQ23" s="113">
        <v>38</v>
      </c>
      <c r="FR23" s="113">
        <v>39</v>
      </c>
      <c r="FS23" s="113">
        <v>40</v>
      </c>
      <c r="FT23" s="41" t="s">
        <v>10</v>
      </c>
      <c r="FU23" s="4" t="s">
        <v>11</v>
      </c>
      <c r="FV23" s="4" t="s">
        <v>56</v>
      </c>
      <c r="FW23" s="4" t="s">
        <v>12</v>
      </c>
      <c r="FX23" s="24">
        <v>1</v>
      </c>
      <c r="FY23" s="24">
        <v>2</v>
      </c>
      <c r="FZ23" s="113">
        <v>3</v>
      </c>
      <c r="GA23" s="113">
        <v>4</v>
      </c>
      <c r="GB23" s="113">
        <v>5</v>
      </c>
      <c r="GC23" s="113">
        <v>6</v>
      </c>
      <c r="GD23" s="113">
        <v>7</v>
      </c>
      <c r="GE23" s="113">
        <v>8</v>
      </c>
      <c r="GF23" s="113">
        <v>9</v>
      </c>
      <c r="GG23" s="113">
        <v>10</v>
      </c>
      <c r="GH23" s="113">
        <v>11</v>
      </c>
      <c r="GI23" s="113">
        <v>12</v>
      </c>
      <c r="GJ23" s="113">
        <v>13</v>
      </c>
      <c r="GK23" s="113">
        <v>14</v>
      </c>
      <c r="GL23" s="113">
        <v>15</v>
      </c>
      <c r="GM23" s="113">
        <v>16</v>
      </c>
      <c r="GN23" s="113">
        <v>17</v>
      </c>
      <c r="GO23" s="113">
        <v>18</v>
      </c>
      <c r="GP23" s="113">
        <v>19</v>
      </c>
      <c r="GQ23" s="113">
        <v>20</v>
      </c>
      <c r="GR23" s="113">
        <v>21</v>
      </c>
      <c r="GS23" s="113">
        <v>22</v>
      </c>
      <c r="GT23" s="113">
        <v>23</v>
      </c>
      <c r="GU23" s="113">
        <v>24</v>
      </c>
      <c r="GV23" s="113">
        <v>25</v>
      </c>
      <c r="GW23" s="113">
        <v>26</v>
      </c>
      <c r="GX23" s="113">
        <v>27</v>
      </c>
      <c r="GY23" s="113">
        <v>28</v>
      </c>
      <c r="GZ23" s="113">
        <v>29</v>
      </c>
      <c r="HA23" s="113">
        <v>30</v>
      </c>
      <c r="HB23" s="113">
        <v>31</v>
      </c>
      <c r="HC23" s="113">
        <v>32</v>
      </c>
      <c r="HD23" s="113">
        <v>33</v>
      </c>
      <c r="HE23" s="113">
        <v>36</v>
      </c>
      <c r="HF23" s="113">
        <v>37</v>
      </c>
      <c r="HG23" s="113">
        <v>38</v>
      </c>
      <c r="HH23" s="113">
        <v>39</v>
      </c>
      <c r="HI23" s="113">
        <v>40</v>
      </c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</row>
    <row r="24" spans="1:231" ht="18" customHeight="1">
      <c r="A24" s="208" t="s">
        <v>226</v>
      </c>
      <c r="B24" s="209"/>
      <c r="C24" s="74" t="s">
        <v>159</v>
      </c>
      <c r="D24" s="75" t="s">
        <v>228</v>
      </c>
      <c r="E24" s="75" t="s">
        <v>237</v>
      </c>
      <c r="F24" s="78"/>
      <c r="G24" s="76"/>
      <c r="H24" s="109" t="s">
        <v>46</v>
      </c>
      <c r="I24" s="30" t="s">
        <v>22</v>
      </c>
      <c r="J24" s="100"/>
      <c r="K24" s="24">
        <f>COUNTIF(L24:AW24,"●")</f>
        <v>37</v>
      </c>
      <c r="L24" s="73" t="s">
        <v>148</v>
      </c>
      <c r="M24" s="73" t="s">
        <v>148</v>
      </c>
      <c r="N24" s="111" t="s">
        <v>100</v>
      </c>
      <c r="O24" s="111" t="s">
        <v>100</v>
      </c>
      <c r="P24" s="111" t="s">
        <v>100</v>
      </c>
      <c r="Q24" s="111" t="s">
        <v>100</v>
      </c>
      <c r="R24" s="111" t="s">
        <v>100</v>
      </c>
      <c r="S24" s="111" t="s">
        <v>100</v>
      </c>
      <c r="T24" s="111" t="s">
        <v>100</v>
      </c>
      <c r="U24" s="111" t="s">
        <v>100</v>
      </c>
      <c r="V24" s="111" t="s">
        <v>100</v>
      </c>
      <c r="W24" s="111" t="s">
        <v>100</v>
      </c>
      <c r="X24" s="111" t="s">
        <v>100</v>
      </c>
      <c r="Y24" s="111" t="s">
        <v>100</v>
      </c>
      <c r="Z24" s="111" t="s">
        <v>100</v>
      </c>
      <c r="AA24" s="111" t="s">
        <v>100</v>
      </c>
      <c r="AB24" s="111" t="s">
        <v>100</v>
      </c>
      <c r="AC24" s="111" t="s">
        <v>100</v>
      </c>
      <c r="AD24" s="111" t="s">
        <v>100</v>
      </c>
      <c r="AE24" s="111" t="s">
        <v>100</v>
      </c>
      <c r="AF24" s="111" t="s">
        <v>100</v>
      </c>
      <c r="AG24" s="111" t="s">
        <v>100</v>
      </c>
      <c r="AH24" s="111" t="s">
        <v>100</v>
      </c>
      <c r="AI24" s="111" t="s">
        <v>100</v>
      </c>
      <c r="AJ24" s="111" t="s">
        <v>100</v>
      </c>
      <c r="AK24" s="111" t="s">
        <v>100</v>
      </c>
      <c r="AL24" s="111" t="s">
        <v>100</v>
      </c>
      <c r="AM24" s="111" t="s">
        <v>100</v>
      </c>
      <c r="AN24" s="111" t="s">
        <v>100</v>
      </c>
      <c r="AO24" s="111" t="s">
        <v>100</v>
      </c>
      <c r="AP24" s="111" t="s">
        <v>100</v>
      </c>
      <c r="AQ24" s="111"/>
      <c r="AR24" s="111" t="s">
        <v>100</v>
      </c>
      <c r="AS24" s="111" t="s">
        <v>100</v>
      </c>
      <c r="AT24" s="111" t="s">
        <v>100</v>
      </c>
      <c r="AU24" s="111" t="s">
        <v>100</v>
      </c>
      <c r="AV24" s="111" t="s">
        <v>100</v>
      </c>
      <c r="AW24" s="111" t="s">
        <v>100</v>
      </c>
      <c r="AX24" s="109" t="s">
        <v>47</v>
      </c>
      <c r="AY24" s="30" t="s">
        <v>22</v>
      </c>
      <c r="AZ24" s="100"/>
      <c r="BA24" s="24">
        <f>COUNTIF(BB24:CM24,"●")</f>
        <v>21</v>
      </c>
      <c r="BB24" s="73" t="s">
        <v>148</v>
      </c>
      <c r="BC24" s="18"/>
      <c r="BD24" s="35" t="s">
        <v>100</v>
      </c>
      <c r="BE24" s="35"/>
      <c r="BF24" s="35" t="s">
        <v>100</v>
      </c>
      <c r="BG24" s="35" t="s">
        <v>100</v>
      </c>
      <c r="BH24" s="35" t="s">
        <v>100</v>
      </c>
      <c r="BI24" s="35" t="s">
        <v>100</v>
      </c>
      <c r="BJ24" s="35" t="s">
        <v>100</v>
      </c>
      <c r="BK24" s="35"/>
      <c r="BL24" s="35" t="s">
        <v>100</v>
      </c>
      <c r="BM24" s="35" t="s">
        <v>100</v>
      </c>
      <c r="BN24" s="35" t="s">
        <v>100</v>
      </c>
      <c r="BO24" s="35"/>
      <c r="BP24" s="35"/>
      <c r="BQ24" s="35" t="s">
        <v>100</v>
      </c>
      <c r="BR24" s="35" t="s">
        <v>100</v>
      </c>
      <c r="BS24" s="35" t="s">
        <v>100</v>
      </c>
      <c r="BT24" s="35" t="s">
        <v>100</v>
      </c>
      <c r="BU24" s="35"/>
      <c r="BV24" s="35" t="s">
        <v>100</v>
      </c>
      <c r="BW24" s="35"/>
      <c r="BX24" s="35"/>
      <c r="BY24" s="35" t="s">
        <v>100</v>
      </c>
      <c r="BZ24" s="35"/>
      <c r="CA24" s="35" t="s">
        <v>100</v>
      </c>
      <c r="CB24" s="35"/>
      <c r="CC24" s="35"/>
      <c r="CD24" s="35" t="s">
        <v>100</v>
      </c>
      <c r="CE24" s="35" t="s">
        <v>100</v>
      </c>
      <c r="CF24" s="35" t="s">
        <v>100</v>
      </c>
      <c r="CG24" s="35"/>
      <c r="CH24" s="35"/>
      <c r="CI24" s="35"/>
      <c r="CJ24" s="35"/>
      <c r="CK24" s="35" t="s">
        <v>100</v>
      </c>
      <c r="CL24" s="35"/>
      <c r="CM24" s="19"/>
      <c r="CN24" s="108" t="s">
        <v>93</v>
      </c>
      <c r="CO24" s="101" t="s">
        <v>21</v>
      </c>
      <c r="CP24" s="100"/>
      <c r="CQ24" s="24">
        <f aca="true" t="shared" si="16" ref="CQ24:CQ31">COUNTIF(CR24:EC24,"●")</f>
        <v>2</v>
      </c>
      <c r="CR24" s="18"/>
      <c r="CS24" s="18"/>
      <c r="CT24" s="35"/>
      <c r="CU24" s="35"/>
      <c r="CV24" s="35"/>
      <c r="CW24" s="35" t="s">
        <v>100</v>
      </c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 t="s">
        <v>100</v>
      </c>
      <c r="DZ24" s="111"/>
      <c r="EA24" s="111"/>
      <c r="EB24" s="111"/>
      <c r="EC24" s="111"/>
      <c r="ED24" s="109" t="s">
        <v>49</v>
      </c>
      <c r="EE24" s="101" t="s">
        <v>21</v>
      </c>
      <c r="EF24" s="100"/>
      <c r="EG24" s="24">
        <f>COUNTIF(EH24:FS24,"●")</f>
        <v>21</v>
      </c>
      <c r="EH24" s="18"/>
      <c r="EI24" s="73" t="s">
        <v>148</v>
      </c>
      <c r="EJ24" s="111"/>
      <c r="EK24" s="111"/>
      <c r="EL24" s="111"/>
      <c r="EM24" s="111" t="s">
        <v>100</v>
      </c>
      <c r="EN24" s="111" t="s">
        <v>100</v>
      </c>
      <c r="EO24" s="111" t="s">
        <v>100</v>
      </c>
      <c r="EP24" s="111" t="s">
        <v>100</v>
      </c>
      <c r="EQ24" s="111"/>
      <c r="ER24" s="111" t="s">
        <v>100</v>
      </c>
      <c r="ES24" s="111" t="s">
        <v>100</v>
      </c>
      <c r="ET24" s="111"/>
      <c r="EU24" s="111" t="s">
        <v>100</v>
      </c>
      <c r="EV24" s="111" t="s">
        <v>100</v>
      </c>
      <c r="EW24" s="111" t="s">
        <v>100</v>
      </c>
      <c r="EX24" s="111"/>
      <c r="EY24" s="111"/>
      <c r="EZ24" s="111">
        <v>6</v>
      </c>
      <c r="FA24" s="111" t="s">
        <v>100</v>
      </c>
      <c r="FB24" s="111" t="s">
        <v>100</v>
      </c>
      <c r="FC24" s="111" t="s">
        <v>100</v>
      </c>
      <c r="FD24" s="111"/>
      <c r="FE24" s="111" t="s">
        <v>100</v>
      </c>
      <c r="FF24" s="111" t="s">
        <v>100</v>
      </c>
      <c r="FG24" s="111"/>
      <c r="FH24" s="111"/>
      <c r="FI24" s="111"/>
      <c r="FJ24" s="111" t="s">
        <v>100</v>
      </c>
      <c r="FK24" s="111" t="s">
        <v>100</v>
      </c>
      <c r="FL24" s="111"/>
      <c r="FM24" s="111" t="s">
        <v>100</v>
      </c>
      <c r="FN24" s="111" t="s">
        <v>100</v>
      </c>
      <c r="FO24" s="111" t="s">
        <v>148</v>
      </c>
      <c r="FP24" s="111" t="s">
        <v>100</v>
      </c>
      <c r="FQ24" s="111"/>
      <c r="FR24" s="111"/>
      <c r="FS24" s="110"/>
      <c r="FT24" s="109" t="s">
        <v>52</v>
      </c>
      <c r="FU24" s="101" t="s">
        <v>21</v>
      </c>
      <c r="FV24" s="100"/>
      <c r="FW24" s="24">
        <f aca="true" t="shared" si="17" ref="FW24:FW29">COUNTIF(FX24:HI24,"●")</f>
        <v>36</v>
      </c>
      <c r="FX24" s="73" t="s">
        <v>148</v>
      </c>
      <c r="FY24" s="73" t="s">
        <v>148</v>
      </c>
      <c r="FZ24" s="111" t="s">
        <v>100</v>
      </c>
      <c r="GA24" s="111" t="s">
        <v>100</v>
      </c>
      <c r="GB24" s="111" t="s">
        <v>100</v>
      </c>
      <c r="GC24" s="111" t="s">
        <v>100</v>
      </c>
      <c r="GD24" s="111" t="s">
        <v>100</v>
      </c>
      <c r="GE24" s="111" t="s">
        <v>100</v>
      </c>
      <c r="GF24" s="111" t="s">
        <v>100</v>
      </c>
      <c r="GG24" s="111" t="s">
        <v>100</v>
      </c>
      <c r="GH24" s="111" t="s">
        <v>100</v>
      </c>
      <c r="GI24" s="111" t="s">
        <v>100</v>
      </c>
      <c r="GJ24" s="111" t="s">
        <v>100</v>
      </c>
      <c r="GK24" s="111" t="s">
        <v>100</v>
      </c>
      <c r="GL24" s="111" t="s">
        <v>100</v>
      </c>
      <c r="GM24" s="111" t="s">
        <v>100</v>
      </c>
      <c r="GN24" s="111"/>
      <c r="GO24" s="111" t="s">
        <v>100</v>
      </c>
      <c r="GP24" s="111" t="s">
        <v>100</v>
      </c>
      <c r="GQ24" s="111" t="s">
        <v>100</v>
      </c>
      <c r="GR24" s="111" t="s">
        <v>100</v>
      </c>
      <c r="GS24" s="111" t="s">
        <v>100</v>
      </c>
      <c r="GT24" s="111" t="s">
        <v>100</v>
      </c>
      <c r="GU24" s="111" t="s">
        <v>100</v>
      </c>
      <c r="GV24" s="111" t="s">
        <v>100</v>
      </c>
      <c r="GW24" s="111" t="s">
        <v>100</v>
      </c>
      <c r="GX24" s="111" t="s">
        <v>100</v>
      </c>
      <c r="GY24" s="111" t="s">
        <v>100</v>
      </c>
      <c r="GZ24" s="111" t="s">
        <v>100</v>
      </c>
      <c r="HA24" s="111" t="s">
        <v>100</v>
      </c>
      <c r="HB24" s="111" t="s">
        <v>100</v>
      </c>
      <c r="HC24" s="111" t="s">
        <v>100</v>
      </c>
      <c r="HD24" s="111" t="s">
        <v>100</v>
      </c>
      <c r="HE24" s="111" t="s">
        <v>100</v>
      </c>
      <c r="HF24" s="111" t="s">
        <v>100</v>
      </c>
      <c r="HG24" s="111" t="s">
        <v>100</v>
      </c>
      <c r="HH24" s="111" t="s">
        <v>100</v>
      </c>
      <c r="HI24" s="110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</row>
    <row r="25" spans="1:231" ht="18" customHeight="1">
      <c r="A25" s="208" t="s">
        <v>227</v>
      </c>
      <c r="B25" s="209"/>
      <c r="C25" s="74" t="s">
        <v>158</v>
      </c>
      <c r="D25" s="75" t="s">
        <v>228</v>
      </c>
      <c r="E25" s="75" t="s">
        <v>231</v>
      </c>
      <c r="F25" s="78"/>
      <c r="G25" s="76"/>
      <c r="H25" s="109" t="s">
        <v>152</v>
      </c>
      <c r="I25" s="30" t="s">
        <v>22</v>
      </c>
      <c r="J25" s="100"/>
      <c r="K25" s="24">
        <f>COUNTIF(L25:AW25,"●")</f>
        <v>34</v>
      </c>
      <c r="L25" s="18" t="s">
        <v>100</v>
      </c>
      <c r="M25" s="18" t="s">
        <v>100</v>
      </c>
      <c r="N25" s="35" t="s">
        <v>100</v>
      </c>
      <c r="O25" s="35" t="s">
        <v>100</v>
      </c>
      <c r="P25" s="35" t="s">
        <v>100</v>
      </c>
      <c r="Q25" s="35" t="s">
        <v>100</v>
      </c>
      <c r="R25" s="35" t="s">
        <v>100</v>
      </c>
      <c r="S25" s="35" t="s">
        <v>100</v>
      </c>
      <c r="T25" s="35" t="s">
        <v>100</v>
      </c>
      <c r="U25" s="35" t="s">
        <v>100</v>
      </c>
      <c r="V25" s="35" t="s">
        <v>100</v>
      </c>
      <c r="W25" s="35" t="s">
        <v>100</v>
      </c>
      <c r="X25" s="35" t="s">
        <v>100</v>
      </c>
      <c r="Y25" s="35" t="s">
        <v>100</v>
      </c>
      <c r="Z25" s="35" t="s">
        <v>100</v>
      </c>
      <c r="AA25" s="35" t="s">
        <v>100</v>
      </c>
      <c r="AB25" s="35" t="s">
        <v>100</v>
      </c>
      <c r="AC25" s="35" t="s">
        <v>100</v>
      </c>
      <c r="AD25" s="35" t="s">
        <v>100</v>
      </c>
      <c r="AE25" s="35" t="s">
        <v>100</v>
      </c>
      <c r="AF25" s="35" t="s">
        <v>100</v>
      </c>
      <c r="AG25" s="35" t="s">
        <v>100</v>
      </c>
      <c r="AH25" s="35" t="s">
        <v>100</v>
      </c>
      <c r="AI25" s="35" t="s">
        <v>100</v>
      </c>
      <c r="AJ25" s="35"/>
      <c r="AK25" s="35" t="s">
        <v>100</v>
      </c>
      <c r="AL25" s="35"/>
      <c r="AM25" s="35" t="s">
        <v>100</v>
      </c>
      <c r="AN25" s="35" t="s">
        <v>100</v>
      </c>
      <c r="AO25" s="35"/>
      <c r="AP25" s="35"/>
      <c r="AQ25" s="35" t="s">
        <v>100</v>
      </c>
      <c r="AR25" s="35" t="s">
        <v>100</v>
      </c>
      <c r="AS25" s="35" t="s">
        <v>100</v>
      </c>
      <c r="AT25" s="111" t="s">
        <v>100</v>
      </c>
      <c r="AU25" s="111" t="s">
        <v>100</v>
      </c>
      <c r="AV25" s="111" t="s">
        <v>100</v>
      </c>
      <c r="AW25" s="111" t="s">
        <v>100</v>
      </c>
      <c r="AX25" s="109" t="s">
        <v>92</v>
      </c>
      <c r="AY25" s="30" t="s">
        <v>22</v>
      </c>
      <c r="AZ25" s="100"/>
      <c r="BA25" s="24">
        <f>COUNTIF(BB25:CM25,"●")</f>
        <v>2</v>
      </c>
      <c r="BB25" s="18"/>
      <c r="BC25" s="18"/>
      <c r="BD25" s="35"/>
      <c r="BE25" s="35"/>
      <c r="BF25" s="35"/>
      <c r="BG25" s="35"/>
      <c r="BH25" s="35" t="s">
        <v>100</v>
      </c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 t="s">
        <v>100</v>
      </c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19"/>
      <c r="CN25" s="108" t="s">
        <v>48</v>
      </c>
      <c r="CO25" s="101" t="s">
        <v>21</v>
      </c>
      <c r="CP25" s="100"/>
      <c r="CQ25" s="24">
        <f t="shared" si="16"/>
        <v>35</v>
      </c>
      <c r="CR25" s="73" t="s">
        <v>148</v>
      </c>
      <c r="CS25" s="73" t="s">
        <v>148</v>
      </c>
      <c r="CT25" s="111" t="s">
        <v>100</v>
      </c>
      <c r="CU25" s="111"/>
      <c r="CV25" s="111" t="s">
        <v>100</v>
      </c>
      <c r="CW25" s="111" t="s">
        <v>100</v>
      </c>
      <c r="CX25" s="111" t="s">
        <v>100</v>
      </c>
      <c r="CY25" s="111" t="s">
        <v>100</v>
      </c>
      <c r="CZ25" s="111" t="s">
        <v>100</v>
      </c>
      <c r="DA25" s="111" t="s">
        <v>100</v>
      </c>
      <c r="DB25" s="111" t="s">
        <v>100</v>
      </c>
      <c r="DC25" s="111" t="s">
        <v>100</v>
      </c>
      <c r="DD25" s="111" t="s">
        <v>100</v>
      </c>
      <c r="DE25" s="111" t="s">
        <v>100</v>
      </c>
      <c r="DF25" s="111" t="s">
        <v>100</v>
      </c>
      <c r="DG25" s="111" t="s">
        <v>100</v>
      </c>
      <c r="DH25" s="111" t="s">
        <v>100</v>
      </c>
      <c r="DI25" s="111" t="s">
        <v>100</v>
      </c>
      <c r="DJ25" s="111" t="s">
        <v>100</v>
      </c>
      <c r="DK25" s="111" t="s">
        <v>100</v>
      </c>
      <c r="DL25" s="111" t="s">
        <v>100</v>
      </c>
      <c r="DM25" s="111" t="s">
        <v>100</v>
      </c>
      <c r="DN25" s="111" t="s">
        <v>100</v>
      </c>
      <c r="DO25" s="111" t="s">
        <v>100</v>
      </c>
      <c r="DP25" s="111" t="s">
        <v>100</v>
      </c>
      <c r="DQ25" s="111" t="s">
        <v>100</v>
      </c>
      <c r="DR25" s="111" t="s">
        <v>100</v>
      </c>
      <c r="DS25" s="111" t="s">
        <v>100</v>
      </c>
      <c r="DT25" s="111" t="s">
        <v>100</v>
      </c>
      <c r="DU25" s="111" t="s">
        <v>100</v>
      </c>
      <c r="DV25" s="111" t="s">
        <v>100</v>
      </c>
      <c r="DW25" s="111" t="s">
        <v>100</v>
      </c>
      <c r="DX25" s="111"/>
      <c r="DY25" s="111" t="s">
        <v>100</v>
      </c>
      <c r="DZ25" s="111" t="s">
        <v>100</v>
      </c>
      <c r="EA25" s="111" t="s">
        <v>100</v>
      </c>
      <c r="EB25" s="111" t="s">
        <v>100</v>
      </c>
      <c r="EC25" s="111"/>
      <c r="ED25" s="109" t="s">
        <v>50</v>
      </c>
      <c r="EE25" s="101" t="s">
        <v>21</v>
      </c>
      <c r="EF25" s="100"/>
      <c r="EG25" s="24">
        <f>COUNTIF(EH25:FS25,"●")</f>
        <v>22</v>
      </c>
      <c r="EH25" s="18"/>
      <c r="EI25" s="73" t="s">
        <v>148</v>
      </c>
      <c r="EJ25" s="111"/>
      <c r="EK25" s="111"/>
      <c r="EL25" s="111"/>
      <c r="EM25" s="111" t="s">
        <v>100</v>
      </c>
      <c r="EN25" s="111" t="s">
        <v>100</v>
      </c>
      <c r="EO25" s="111" t="s">
        <v>100</v>
      </c>
      <c r="EP25" s="111" t="s">
        <v>100</v>
      </c>
      <c r="EQ25" s="111" t="s">
        <v>100</v>
      </c>
      <c r="ER25" s="111" t="s">
        <v>100</v>
      </c>
      <c r="ES25" s="111" t="s">
        <v>100</v>
      </c>
      <c r="ET25" s="111"/>
      <c r="EU25" s="111" t="s">
        <v>100</v>
      </c>
      <c r="EV25" s="111" t="s">
        <v>100</v>
      </c>
      <c r="EW25" s="111" t="s">
        <v>100</v>
      </c>
      <c r="EX25" s="111"/>
      <c r="EY25" s="111"/>
      <c r="EZ25" s="111">
        <v>5</v>
      </c>
      <c r="FA25" s="111" t="s">
        <v>100</v>
      </c>
      <c r="FB25" s="111" t="s">
        <v>100</v>
      </c>
      <c r="FC25" s="111" t="s">
        <v>100</v>
      </c>
      <c r="FD25" s="111"/>
      <c r="FE25" s="111" t="s">
        <v>100</v>
      </c>
      <c r="FF25" s="111" t="s">
        <v>100</v>
      </c>
      <c r="FG25" s="111"/>
      <c r="FH25" s="111"/>
      <c r="FI25" s="111"/>
      <c r="FJ25" s="111" t="s">
        <v>100</v>
      </c>
      <c r="FK25" s="111" t="s">
        <v>100</v>
      </c>
      <c r="FL25" s="111"/>
      <c r="FM25" s="111" t="s">
        <v>100</v>
      </c>
      <c r="FN25" s="111" t="s">
        <v>100</v>
      </c>
      <c r="FO25" s="111" t="s">
        <v>100</v>
      </c>
      <c r="FP25" s="111" t="s">
        <v>100</v>
      </c>
      <c r="FQ25" s="111"/>
      <c r="FR25" s="111"/>
      <c r="FS25" s="110"/>
      <c r="FT25" s="109" t="s">
        <v>53</v>
      </c>
      <c r="FU25" s="101" t="s">
        <v>21</v>
      </c>
      <c r="FV25" s="100"/>
      <c r="FW25" s="24">
        <f t="shared" si="17"/>
        <v>31</v>
      </c>
      <c r="FX25" s="73" t="s">
        <v>148</v>
      </c>
      <c r="FY25" s="73" t="s">
        <v>148</v>
      </c>
      <c r="FZ25" s="111" t="s">
        <v>100</v>
      </c>
      <c r="GA25" s="111" t="s">
        <v>100</v>
      </c>
      <c r="GB25" s="111" t="s">
        <v>100</v>
      </c>
      <c r="GC25" s="111" t="s">
        <v>100</v>
      </c>
      <c r="GD25" s="111" t="s">
        <v>100</v>
      </c>
      <c r="GE25" s="111" t="s">
        <v>100</v>
      </c>
      <c r="GF25" s="111" t="s">
        <v>100</v>
      </c>
      <c r="GG25" s="111" t="s">
        <v>100</v>
      </c>
      <c r="GH25" s="111" t="s">
        <v>100</v>
      </c>
      <c r="GI25" s="111" t="s">
        <v>100</v>
      </c>
      <c r="GJ25" s="111" t="s">
        <v>100</v>
      </c>
      <c r="GK25" s="111" t="s">
        <v>100</v>
      </c>
      <c r="GL25" s="111" t="s">
        <v>100</v>
      </c>
      <c r="GM25" s="111" t="s">
        <v>100</v>
      </c>
      <c r="GN25" s="111" t="s">
        <v>100</v>
      </c>
      <c r="GO25" s="111" t="s">
        <v>100</v>
      </c>
      <c r="GP25" s="111"/>
      <c r="GQ25" s="111" t="s">
        <v>100</v>
      </c>
      <c r="GR25" s="111" t="s">
        <v>100</v>
      </c>
      <c r="GS25" s="111" t="s">
        <v>100</v>
      </c>
      <c r="GT25" s="111"/>
      <c r="GU25" s="111" t="s">
        <v>100</v>
      </c>
      <c r="GV25" s="111"/>
      <c r="GW25" s="111" t="s">
        <v>100</v>
      </c>
      <c r="GX25" s="111" t="s">
        <v>100</v>
      </c>
      <c r="GY25" s="111"/>
      <c r="GZ25" s="111"/>
      <c r="HA25" s="111" t="s">
        <v>100</v>
      </c>
      <c r="HB25" s="111" t="s">
        <v>100</v>
      </c>
      <c r="HC25" s="111" t="s">
        <v>100</v>
      </c>
      <c r="HD25" s="111"/>
      <c r="HE25" s="111" t="s">
        <v>100</v>
      </c>
      <c r="HF25" s="111" t="s">
        <v>100</v>
      </c>
      <c r="HG25" s="111" t="s">
        <v>100</v>
      </c>
      <c r="HH25" s="111" t="s">
        <v>100</v>
      </c>
      <c r="HI25" s="110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</row>
    <row r="26" spans="1:231" ht="18" customHeight="1">
      <c r="A26" s="208" t="s">
        <v>232</v>
      </c>
      <c r="B26" s="209"/>
      <c r="C26" s="74" t="s">
        <v>158</v>
      </c>
      <c r="D26" s="75" t="s">
        <v>231</v>
      </c>
      <c r="E26" s="75"/>
      <c r="F26" s="32"/>
      <c r="G26" s="128"/>
      <c r="H26" s="109" t="s">
        <v>153</v>
      </c>
      <c r="I26" s="30" t="s">
        <v>22</v>
      </c>
      <c r="J26" s="100"/>
      <c r="K26" s="24">
        <f>COUNTIF(L26:AW26,"●")</f>
        <v>36</v>
      </c>
      <c r="L26" s="73" t="s">
        <v>100</v>
      </c>
      <c r="M26" s="73" t="s">
        <v>100</v>
      </c>
      <c r="N26" s="111" t="s">
        <v>100</v>
      </c>
      <c r="O26" s="111" t="s">
        <v>100</v>
      </c>
      <c r="P26" s="111" t="s">
        <v>100</v>
      </c>
      <c r="Q26" s="111" t="s">
        <v>100</v>
      </c>
      <c r="R26" s="111" t="s">
        <v>100</v>
      </c>
      <c r="S26" s="111" t="s">
        <v>100</v>
      </c>
      <c r="T26" s="111" t="s">
        <v>100</v>
      </c>
      <c r="U26" s="111" t="s">
        <v>100</v>
      </c>
      <c r="V26" s="111" t="s">
        <v>100</v>
      </c>
      <c r="W26" s="111" t="s">
        <v>100</v>
      </c>
      <c r="X26" s="111" t="s">
        <v>100</v>
      </c>
      <c r="Y26" s="111" t="s">
        <v>100</v>
      </c>
      <c r="Z26" s="111" t="s">
        <v>100</v>
      </c>
      <c r="AA26" s="111" t="s">
        <v>100</v>
      </c>
      <c r="AB26" s="111" t="s">
        <v>100</v>
      </c>
      <c r="AC26" s="111" t="s">
        <v>100</v>
      </c>
      <c r="AD26" s="111" t="s">
        <v>100</v>
      </c>
      <c r="AE26" s="111" t="s">
        <v>100</v>
      </c>
      <c r="AF26" s="111" t="s">
        <v>100</v>
      </c>
      <c r="AG26" s="111" t="s">
        <v>100</v>
      </c>
      <c r="AH26" s="111" t="s">
        <v>100</v>
      </c>
      <c r="AI26" s="111" t="s">
        <v>100</v>
      </c>
      <c r="AJ26" s="111" t="s">
        <v>100</v>
      </c>
      <c r="AK26" s="111" t="s">
        <v>100</v>
      </c>
      <c r="AL26" s="111" t="s">
        <v>100</v>
      </c>
      <c r="AM26" s="111" t="s">
        <v>100</v>
      </c>
      <c r="AN26" s="111" t="s">
        <v>100</v>
      </c>
      <c r="AO26" s="111" t="s">
        <v>100</v>
      </c>
      <c r="AP26" s="111"/>
      <c r="AQ26" s="111" t="s">
        <v>100</v>
      </c>
      <c r="AR26" s="111" t="s">
        <v>100</v>
      </c>
      <c r="AS26" s="111" t="s">
        <v>100</v>
      </c>
      <c r="AT26" s="111" t="s">
        <v>100</v>
      </c>
      <c r="AU26" s="111" t="s">
        <v>100</v>
      </c>
      <c r="AV26" s="111" t="s">
        <v>100</v>
      </c>
      <c r="AW26" s="111"/>
      <c r="AX26" s="109" t="s">
        <v>209</v>
      </c>
      <c r="AY26" s="30" t="s">
        <v>22</v>
      </c>
      <c r="AZ26" s="100"/>
      <c r="BA26" s="24">
        <f>COUNTIF(BB26:CM26,"●")</f>
        <v>33</v>
      </c>
      <c r="BB26" s="18" t="s">
        <v>100</v>
      </c>
      <c r="BC26" s="18" t="s">
        <v>100</v>
      </c>
      <c r="BD26" s="35" t="s">
        <v>100</v>
      </c>
      <c r="BE26" s="35"/>
      <c r="BF26" s="35" t="s">
        <v>100</v>
      </c>
      <c r="BG26" s="35"/>
      <c r="BH26" s="35" t="s">
        <v>100</v>
      </c>
      <c r="BI26" s="35" t="s">
        <v>100</v>
      </c>
      <c r="BJ26" s="35"/>
      <c r="BK26" s="35"/>
      <c r="BL26" s="35" t="s">
        <v>100</v>
      </c>
      <c r="BM26" s="35" t="s">
        <v>100</v>
      </c>
      <c r="BN26" s="35" t="s">
        <v>100</v>
      </c>
      <c r="BO26" s="35" t="s">
        <v>100</v>
      </c>
      <c r="BP26" s="35" t="s">
        <v>100</v>
      </c>
      <c r="BQ26" s="35" t="s">
        <v>100</v>
      </c>
      <c r="BR26" s="35" t="s">
        <v>100</v>
      </c>
      <c r="BS26" s="35" t="s">
        <v>100</v>
      </c>
      <c r="BT26" s="35" t="s">
        <v>100</v>
      </c>
      <c r="BU26" s="35" t="s">
        <v>100</v>
      </c>
      <c r="BV26" s="35" t="s">
        <v>100</v>
      </c>
      <c r="BW26" s="35" t="s">
        <v>100</v>
      </c>
      <c r="BX26" s="35" t="s">
        <v>100</v>
      </c>
      <c r="BY26" s="35" t="s">
        <v>100</v>
      </c>
      <c r="BZ26" s="35" t="s">
        <v>100</v>
      </c>
      <c r="CA26" s="35" t="s">
        <v>100</v>
      </c>
      <c r="CB26" s="35" t="s">
        <v>100</v>
      </c>
      <c r="CC26" s="35" t="s">
        <v>100</v>
      </c>
      <c r="CD26" s="35" t="s">
        <v>100</v>
      </c>
      <c r="CE26" s="35" t="s">
        <v>100</v>
      </c>
      <c r="CF26" s="35" t="s">
        <v>100</v>
      </c>
      <c r="CG26" s="35" t="s">
        <v>100</v>
      </c>
      <c r="CH26" s="35" t="s">
        <v>100</v>
      </c>
      <c r="CI26" s="35" t="s">
        <v>100</v>
      </c>
      <c r="CJ26" s="35" t="s">
        <v>100</v>
      </c>
      <c r="CK26" s="35" t="s">
        <v>100</v>
      </c>
      <c r="CL26" s="35" t="s">
        <v>100</v>
      </c>
      <c r="CM26" s="19"/>
      <c r="CN26" s="108" t="s">
        <v>55</v>
      </c>
      <c r="CO26" s="101" t="s">
        <v>21</v>
      </c>
      <c r="CP26" s="100"/>
      <c r="CQ26" s="24">
        <f t="shared" si="16"/>
        <v>35</v>
      </c>
      <c r="CR26" s="73" t="s">
        <v>148</v>
      </c>
      <c r="CS26" s="73" t="s">
        <v>148</v>
      </c>
      <c r="CT26" s="111" t="s">
        <v>100</v>
      </c>
      <c r="CU26" s="111" t="s">
        <v>100</v>
      </c>
      <c r="CV26" s="111" t="s">
        <v>100</v>
      </c>
      <c r="CW26" s="111" t="s">
        <v>100</v>
      </c>
      <c r="CX26" s="111" t="s">
        <v>100</v>
      </c>
      <c r="CY26" s="111" t="s">
        <v>100</v>
      </c>
      <c r="CZ26" s="111" t="s">
        <v>100</v>
      </c>
      <c r="DA26" s="111" t="s">
        <v>100</v>
      </c>
      <c r="DB26" s="111" t="s">
        <v>100</v>
      </c>
      <c r="DC26" s="111" t="s">
        <v>100</v>
      </c>
      <c r="DD26" s="111" t="s">
        <v>100</v>
      </c>
      <c r="DE26" s="111" t="s">
        <v>100</v>
      </c>
      <c r="DF26" s="111" t="s">
        <v>100</v>
      </c>
      <c r="DG26" s="111" t="s">
        <v>100</v>
      </c>
      <c r="DH26" s="111"/>
      <c r="DI26" s="111" t="s">
        <v>100</v>
      </c>
      <c r="DJ26" s="111" t="s">
        <v>100</v>
      </c>
      <c r="DK26" s="111"/>
      <c r="DL26" s="111" t="s">
        <v>100</v>
      </c>
      <c r="DM26" s="111" t="s">
        <v>100</v>
      </c>
      <c r="DN26" s="111" t="s">
        <v>100</v>
      </c>
      <c r="DO26" s="111" t="s">
        <v>100</v>
      </c>
      <c r="DP26" s="111" t="s">
        <v>100</v>
      </c>
      <c r="DQ26" s="111" t="s">
        <v>100</v>
      </c>
      <c r="DR26" s="111" t="s">
        <v>100</v>
      </c>
      <c r="DS26" s="111" t="s">
        <v>100</v>
      </c>
      <c r="DT26" s="111" t="s">
        <v>100</v>
      </c>
      <c r="DU26" s="111" t="s">
        <v>100</v>
      </c>
      <c r="DV26" s="111" t="s">
        <v>100</v>
      </c>
      <c r="DW26" s="111" t="s">
        <v>100</v>
      </c>
      <c r="DX26" s="111" t="s">
        <v>100</v>
      </c>
      <c r="DY26" s="111" t="s">
        <v>100</v>
      </c>
      <c r="DZ26" s="111" t="s">
        <v>100</v>
      </c>
      <c r="EA26" s="111" t="s">
        <v>100</v>
      </c>
      <c r="EB26" s="111" t="s">
        <v>100</v>
      </c>
      <c r="EC26" s="111"/>
      <c r="ED26" s="109" t="s">
        <v>95</v>
      </c>
      <c r="EE26" s="101" t="s">
        <v>21</v>
      </c>
      <c r="EF26" s="100"/>
      <c r="EG26" s="24">
        <f>COUNTIF(EH26:FS26,"●")</f>
        <v>20</v>
      </c>
      <c r="EH26" s="18"/>
      <c r="EI26" s="73" t="s">
        <v>148</v>
      </c>
      <c r="EJ26" s="111"/>
      <c r="EK26" s="111"/>
      <c r="EL26" s="111"/>
      <c r="EM26" s="111" t="s">
        <v>100</v>
      </c>
      <c r="EN26" s="111" t="s">
        <v>100</v>
      </c>
      <c r="EO26" s="111" t="s">
        <v>100</v>
      </c>
      <c r="EP26" s="111" t="s">
        <v>100</v>
      </c>
      <c r="EQ26" s="111" t="s">
        <v>100</v>
      </c>
      <c r="ER26" s="111" t="s">
        <v>100</v>
      </c>
      <c r="ES26" s="111" t="s">
        <v>100</v>
      </c>
      <c r="ET26" s="111"/>
      <c r="EU26" s="111" t="s">
        <v>100</v>
      </c>
      <c r="EV26" s="111" t="s">
        <v>100</v>
      </c>
      <c r="EW26" s="111" t="s">
        <v>100</v>
      </c>
      <c r="EX26" s="111"/>
      <c r="EY26" s="111"/>
      <c r="EZ26" s="111">
        <v>4</v>
      </c>
      <c r="FA26" s="111" t="s">
        <v>100</v>
      </c>
      <c r="FB26" s="111" t="s">
        <v>100</v>
      </c>
      <c r="FC26" s="111" t="s">
        <v>100</v>
      </c>
      <c r="FD26" s="111"/>
      <c r="FE26" s="111" t="s">
        <v>100</v>
      </c>
      <c r="FF26" s="111" t="s">
        <v>100</v>
      </c>
      <c r="FG26" s="111"/>
      <c r="FH26" s="111"/>
      <c r="FI26" s="111"/>
      <c r="FJ26" s="111" t="s">
        <v>100</v>
      </c>
      <c r="FK26" s="111" t="s">
        <v>100</v>
      </c>
      <c r="FL26" s="111"/>
      <c r="FM26" s="111"/>
      <c r="FN26" s="111" t="s">
        <v>100</v>
      </c>
      <c r="FO26" s="111"/>
      <c r="FP26" s="111" t="s">
        <v>100</v>
      </c>
      <c r="FQ26" s="111"/>
      <c r="FR26" s="111"/>
      <c r="FS26" s="110"/>
      <c r="FT26" s="109" t="s">
        <v>97</v>
      </c>
      <c r="FU26" s="101" t="s">
        <v>21</v>
      </c>
      <c r="FV26" s="100"/>
      <c r="FW26" s="24">
        <f t="shared" si="17"/>
        <v>32</v>
      </c>
      <c r="FX26" s="73" t="s">
        <v>148</v>
      </c>
      <c r="FY26" s="73" t="s">
        <v>148</v>
      </c>
      <c r="FZ26" s="111" t="s">
        <v>100</v>
      </c>
      <c r="GA26" s="111"/>
      <c r="GB26" s="111" t="s">
        <v>100</v>
      </c>
      <c r="GC26" s="111" t="s">
        <v>100</v>
      </c>
      <c r="GD26" s="111" t="s">
        <v>100</v>
      </c>
      <c r="GE26" s="111"/>
      <c r="GF26" s="111" t="s">
        <v>100</v>
      </c>
      <c r="GG26" s="111" t="s">
        <v>100</v>
      </c>
      <c r="GH26" s="111" t="s">
        <v>100</v>
      </c>
      <c r="GI26" s="111" t="s">
        <v>100</v>
      </c>
      <c r="GJ26" s="111" t="s">
        <v>100</v>
      </c>
      <c r="GK26" s="111" t="s">
        <v>100</v>
      </c>
      <c r="GL26" s="111" t="s">
        <v>100</v>
      </c>
      <c r="GM26" s="111" t="s">
        <v>100</v>
      </c>
      <c r="GN26" s="111" t="s">
        <v>100</v>
      </c>
      <c r="GO26" s="111" t="s">
        <v>100</v>
      </c>
      <c r="GP26" s="111" t="s">
        <v>100</v>
      </c>
      <c r="GQ26" s="111" t="s">
        <v>100</v>
      </c>
      <c r="GR26" s="111" t="s">
        <v>100</v>
      </c>
      <c r="GS26" s="111" t="s">
        <v>100</v>
      </c>
      <c r="GT26" s="111" t="s">
        <v>100</v>
      </c>
      <c r="GU26" s="111" t="s">
        <v>100</v>
      </c>
      <c r="GV26" s="111" t="s">
        <v>100</v>
      </c>
      <c r="GW26" s="111" t="s">
        <v>100</v>
      </c>
      <c r="GX26" s="111" t="s">
        <v>100</v>
      </c>
      <c r="GY26" s="111"/>
      <c r="GZ26" s="111" t="s">
        <v>100</v>
      </c>
      <c r="HA26" s="111" t="s">
        <v>100</v>
      </c>
      <c r="HB26" s="111"/>
      <c r="HC26" s="111" t="s">
        <v>100</v>
      </c>
      <c r="HD26" s="111"/>
      <c r="HE26" s="111" t="s">
        <v>100</v>
      </c>
      <c r="HF26" s="111" t="s">
        <v>100</v>
      </c>
      <c r="HG26" s="111" t="s">
        <v>100</v>
      </c>
      <c r="HH26" s="111" t="s">
        <v>100</v>
      </c>
      <c r="HI26" s="110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</row>
    <row r="27" spans="1:231" ht="18" customHeight="1">
      <c r="A27" s="208" t="s">
        <v>233</v>
      </c>
      <c r="B27" s="209"/>
      <c r="C27" s="74" t="s">
        <v>158</v>
      </c>
      <c r="D27" s="75" t="s">
        <v>231</v>
      </c>
      <c r="E27" s="75"/>
      <c r="F27" s="78"/>
      <c r="G27" s="76"/>
      <c r="H27" s="109" t="s">
        <v>154</v>
      </c>
      <c r="I27" s="30" t="s">
        <v>22</v>
      </c>
      <c r="J27" s="100"/>
      <c r="K27" s="24">
        <f>COUNTIF(L27:AW27,"●")</f>
        <v>31</v>
      </c>
      <c r="L27" s="73" t="s">
        <v>100</v>
      </c>
      <c r="M27" s="73" t="s">
        <v>100</v>
      </c>
      <c r="N27" s="111" t="s">
        <v>100</v>
      </c>
      <c r="O27" s="111" t="s">
        <v>100</v>
      </c>
      <c r="P27" s="111" t="s">
        <v>100</v>
      </c>
      <c r="Q27" s="111" t="s">
        <v>100</v>
      </c>
      <c r="R27" s="111" t="s">
        <v>100</v>
      </c>
      <c r="S27" s="111" t="s">
        <v>100</v>
      </c>
      <c r="T27" s="111" t="s">
        <v>100</v>
      </c>
      <c r="U27" s="111" t="s">
        <v>100</v>
      </c>
      <c r="V27" s="111" t="s">
        <v>100</v>
      </c>
      <c r="W27" s="111" t="s">
        <v>100</v>
      </c>
      <c r="X27" s="111" t="s">
        <v>100</v>
      </c>
      <c r="Y27" s="111" t="s">
        <v>100</v>
      </c>
      <c r="Z27" s="111" t="s">
        <v>100</v>
      </c>
      <c r="AA27" s="111" t="s">
        <v>100</v>
      </c>
      <c r="AB27" s="111" t="s">
        <v>100</v>
      </c>
      <c r="AC27" s="111" t="s">
        <v>100</v>
      </c>
      <c r="AD27" s="111" t="s">
        <v>100</v>
      </c>
      <c r="AE27" s="111" t="s">
        <v>100</v>
      </c>
      <c r="AF27" s="111" t="s">
        <v>100</v>
      </c>
      <c r="AG27" s="111" t="s">
        <v>100</v>
      </c>
      <c r="AH27" s="111" t="s">
        <v>100</v>
      </c>
      <c r="AI27" s="111" t="s">
        <v>100</v>
      </c>
      <c r="AJ27" s="111"/>
      <c r="AK27" s="111" t="s">
        <v>100</v>
      </c>
      <c r="AL27" s="111" t="s">
        <v>100</v>
      </c>
      <c r="AM27" s="111" t="s">
        <v>100</v>
      </c>
      <c r="AN27" s="111" t="s">
        <v>100</v>
      </c>
      <c r="AO27" s="111" t="s">
        <v>100</v>
      </c>
      <c r="AP27" s="111"/>
      <c r="AQ27" s="111" t="s">
        <v>100</v>
      </c>
      <c r="AR27" s="111" t="s">
        <v>100</v>
      </c>
      <c r="AS27" s="111"/>
      <c r="AT27" s="111"/>
      <c r="AU27" s="111"/>
      <c r="AV27" s="111"/>
      <c r="AW27" s="111"/>
      <c r="AX27" s="109" t="s">
        <v>210</v>
      </c>
      <c r="AY27" s="30" t="s">
        <v>22</v>
      </c>
      <c r="AZ27" s="100"/>
      <c r="BA27" s="24">
        <f>COUNTIF(BB27:CM27,"●")</f>
        <v>35</v>
      </c>
      <c r="BB27" s="73" t="s">
        <v>100</v>
      </c>
      <c r="BC27" s="73" t="s">
        <v>100</v>
      </c>
      <c r="BD27" s="111" t="s">
        <v>100</v>
      </c>
      <c r="BE27" s="111"/>
      <c r="BF27" s="111" t="s">
        <v>100</v>
      </c>
      <c r="BG27" s="111" t="s">
        <v>100</v>
      </c>
      <c r="BH27" s="111" t="s">
        <v>100</v>
      </c>
      <c r="BI27" s="111" t="s">
        <v>100</v>
      </c>
      <c r="BJ27" s="111" t="s">
        <v>100</v>
      </c>
      <c r="BK27" s="111" t="s">
        <v>100</v>
      </c>
      <c r="BL27" s="111" t="s">
        <v>100</v>
      </c>
      <c r="BM27" s="111" t="s">
        <v>100</v>
      </c>
      <c r="BN27" s="111" t="s">
        <v>100</v>
      </c>
      <c r="BO27" s="111" t="s">
        <v>100</v>
      </c>
      <c r="BP27" s="111" t="s">
        <v>100</v>
      </c>
      <c r="BQ27" s="111" t="s">
        <v>100</v>
      </c>
      <c r="BR27" s="111" t="s">
        <v>100</v>
      </c>
      <c r="BS27" s="111" t="s">
        <v>100</v>
      </c>
      <c r="BT27" s="111" t="s">
        <v>100</v>
      </c>
      <c r="BU27" s="111" t="s">
        <v>100</v>
      </c>
      <c r="BV27" s="111" t="s">
        <v>100</v>
      </c>
      <c r="BW27" s="111" t="s">
        <v>100</v>
      </c>
      <c r="BX27" s="111" t="s">
        <v>100</v>
      </c>
      <c r="BY27" s="111" t="s">
        <v>100</v>
      </c>
      <c r="BZ27" s="111"/>
      <c r="CA27" s="111" t="s">
        <v>100</v>
      </c>
      <c r="CB27" s="111" t="s">
        <v>100</v>
      </c>
      <c r="CC27" s="111" t="s">
        <v>100</v>
      </c>
      <c r="CD27" s="111" t="s">
        <v>100</v>
      </c>
      <c r="CE27" s="111" t="s">
        <v>100</v>
      </c>
      <c r="CF27" s="111" t="s">
        <v>100</v>
      </c>
      <c r="CG27" s="111" t="s">
        <v>100</v>
      </c>
      <c r="CH27" s="111" t="s">
        <v>100</v>
      </c>
      <c r="CI27" s="111" t="s">
        <v>100</v>
      </c>
      <c r="CJ27" s="35" t="s">
        <v>100</v>
      </c>
      <c r="CK27" s="35" t="s">
        <v>100</v>
      </c>
      <c r="CL27" s="35" t="s">
        <v>100</v>
      </c>
      <c r="CM27" s="35"/>
      <c r="CN27" s="109" t="s">
        <v>94</v>
      </c>
      <c r="CO27" s="101" t="s">
        <v>21</v>
      </c>
      <c r="CP27" s="100"/>
      <c r="CQ27" s="24">
        <f t="shared" si="16"/>
        <v>0</v>
      </c>
      <c r="CR27" s="18"/>
      <c r="CS27" s="18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111"/>
      <c r="EA27" s="111"/>
      <c r="EB27" s="111"/>
      <c r="EC27" s="110"/>
      <c r="ED27" s="108" t="s">
        <v>222</v>
      </c>
      <c r="EE27" s="101" t="s">
        <v>21</v>
      </c>
      <c r="EF27" s="100"/>
      <c r="EG27" s="24">
        <f>COUNTIF(EH27:FS27,"●")</f>
        <v>1</v>
      </c>
      <c r="EH27" s="73"/>
      <c r="EI27" s="73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 t="s">
        <v>100</v>
      </c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0"/>
      <c r="FT27" s="109" t="s">
        <v>54</v>
      </c>
      <c r="FU27" s="101" t="s">
        <v>21</v>
      </c>
      <c r="FV27" s="100"/>
      <c r="FW27" s="24">
        <f t="shared" si="17"/>
        <v>17</v>
      </c>
      <c r="FX27" s="73" t="s">
        <v>148</v>
      </c>
      <c r="FY27" s="73"/>
      <c r="FZ27" s="111"/>
      <c r="GA27" s="111"/>
      <c r="GB27" s="111" t="s">
        <v>100</v>
      </c>
      <c r="GC27" s="111"/>
      <c r="GD27" s="111" t="s">
        <v>100</v>
      </c>
      <c r="GE27" s="111" t="s">
        <v>100</v>
      </c>
      <c r="GF27" s="111" t="s">
        <v>100</v>
      </c>
      <c r="GG27" s="111" t="s">
        <v>100</v>
      </c>
      <c r="GH27" s="111" t="s">
        <v>100</v>
      </c>
      <c r="GI27" s="111" t="s">
        <v>100</v>
      </c>
      <c r="GJ27" s="111" t="s">
        <v>100</v>
      </c>
      <c r="GK27" s="111" t="s">
        <v>100</v>
      </c>
      <c r="GL27" s="111" t="s">
        <v>100</v>
      </c>
      <c r="GM27" s="111"/>
      <c r="GN27" s="111"/>
      <c r="GO27" s="111" t="s">
        <v>100</v>
      </c>
      <c r="GP27" s="111"/>
      <c r="GQ27" s="111" t="s">
        <v>100</v>
      </c>
      <c r="GR27" s="111"/>
      <c r="GS27" s="111" t="s">
        <v>100</v>
      </c>
      <c r="GT27" s="111" t="s">
        <v>100</v>
      </c>
      <c r="GU27" s="111"/>
      <c r="GV27" s="111"/>
      <c r="GW27" s="111" t="s">
        <v>100</v>
      </c>
      <c r="GX27" s="111" t="s">
        <v>100</v>
      </c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0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</row>
    <row r="28" spans="1:231" ht="18" customHeight="1">
      <c r="A28" s="229" t="s">
        <v>234</v>
      </c>
      <c r="B28" s="230"/>
      <c r="C28" s="167">
        <v>2</v>
      </c>
      <c r="D28" s="168" t="s">
        <v>235</v>
      </c>
      <c r="E28" s="168" t="s">
        <v>236</v>
      </c>
      <c r="F28" s="168" t="s">
        <v>237</v>
      </c>
      <c r="G28" s="169">
        <v>41161</v>
      </c>
      <c r="H28" s="109" t="s">
        <v>155</v>
      </c>
      <c r="I28" s="30" t="s">
        <v>22</v>
      </c>
      <c r="J28" s="100"/>
      <c r="K28" s="24">
        <f>COUNTIF(L28:AW28,"●")</f>
        <v>12</v>
      </c>
      <c r="L28" s="73"/>
      <c r="M28" s="73" t="s">
        <v>100</v>
      </c>
      <c r="N28" s="111"/>
      <c r="O28" s="111" t="s">
        <v>100</v>
      </c>
      <c r="P28" s="111" t="s">
        <v>100</v>
      </c>
      <c r="Q28" s="111"/>
      <c r="R28" s="111" t="s">
        <v>100</v>
      </c>
      <c r="S28" s="111" t="s">
        <v>100</v>
      </c>
      <c r="T28" s="111" t="s">
        <v>100</v>
      </c>
      <c r="U28" s="111" t="s">
        <v>100</v>
      </c>
      <c r="V28" s="111" t="s">
        <v>100</v>
      </c>
      <c r="W28" s="111"/>
      <c r="X28" s="111" t="s">
        <v>100</v>
      </c>
      <c r="Y28" s="111"/>
      <c r="Z28" s="111"/>
      <c r="AA28" s="111"/>
      <c r="AB28" s="111"/>
      <c r="AC28" s="111"/>
      <c r="AD28" s="111"/>
      <c r="AE28" s="111"/>
      <c r="AF28" s="111"/>
      <c r="AG28" s="111"/>
      <c r="AH28" s="111" t="s">
        <v>100</v>
      </c>
      <c r="AI28" s="111"/>
      <c r="AJ28" s="111"/>
      <c r="AK28" s="111"/>
      <c r="AL28" s="111"/>
      <c r="AM28" s="111"/>
      <c r="AN28" s="111"/>
      <c r="AO28" s="111"/>
      <c r="AP28" s="111"/>
      <c r="AQ28" s="111"/>
      <c r="AR28" s="111" t="s">
        <v>100</v>
      </c>
      <c r="AS28" s="111" t="s">
        <v>100</v>
      </c>
      <c r="AT28" s="111"/>
      <c r="AU28" s="111"/>
      <c r="AV28" s="111"/>
      <c r="AW28" s="111"/>
      <c r="AX28" s="109"/>
      <c r="AY28" s="2"/>
      <c r="AZ28" s="100"/>
      <c r="BA28" s="24"/>
      <c r="BB28" s="73"/>
      <c r="BC28" s="73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09" t="s">
        <v>51</v>
      </c>
      <c r="CO28" s="101" t="s">
        <v>21</v>
      </c>
      <c r="CP28" s="100"/>
      <c r="CQ28" s="24">
        <f t="shared" si="16"/>
        <v>33</v>
      </c>
      <c r="CR28" s="73" t="s">
        <v>148</v>
      </c>
      <c r="CS28" s="73" t="s">
        <v>148</v>
      </c>
      <c r="CT28" s="111" t="s">
        <v>100</v>
      </c>
      <c r="CU28" s="111" t="s">
        <v>100</v>
      </c>
      <c r="CV28" s="111" t="s">
        <v>100</v>
      </c>
      <c r="CW28" s="111" t="s">
        <v>100</v>
      </c>
      <c r="CX28" s="111" t="s">
        <v>100</v>
      </c>
      <c r="CY28" s="111" t="s">
        <v>100</v>
      </c>
      <c r="CZ28" s="111" t="s">
        <v>100</v>
      </c>
      <c r="DA28" s="111" t="s">
        <v>100</v>
      </c>
      <c r="DB28" s="111" t="s">
        <v>100</v>
      </c>
      <c r="DC28" s="111"/>
      <c r="DD28" s="111" t="s">
        <v>100</v>
      </c>
      <c r="DE28" s="111" t="s">
        <v>100</v>
      </c>
      <c r="DF28" s="111" t="s">
        <v>100</v>
      </c>
      <c r="DG28" s="111" t="s">
        <v>100</v>
      </c>
      <c r="DH28" s="111" t="s">
        <v>100</v>
      </c>
      <c r="DI28" s="111" t="s">
        <v>100</v>
      </c>
      <c r="DJ28" s="111"/>
      <c r="DK28" s="111" t="s">
        <v>100</v>
      </c>
      <c r="DL28" s="111" t="s">
        <v>100</v>
      </c>
      <c r="DM28" s="111" t="s">
        <v>100</v>
      </c>
      <c r="DN28" s="111" t="s">
        <v>100</v>
      </c>
      <c r="DO28" s="111" t="s">
        <v>100</v>
      </c>
      <c r="DP28" s="111"/>
      <c r="DQ28" s="111" t="s">
        <v>100</v>
      </c>
      <c r="DR28" s="111" t="s">
        <v>100</v>
      </c>
      <c r="DS28" s="111" t="s">
        <v>100</v>
      </c>
      <c r="DT28" s="111" t="s">
        <v>100</v>
      </c>
      <c r="DU28" s="111" t="s">
        <v>100</v>
      </c>
      <c r="DV28" s="111" t="s">
        <v>100</v>
      </c>
      <c r="DW28" s="111" t="s">
        <v>100</v>
      </c>
      <c r="DX28" s="111" t="s">
        <v>100</v>
      </c>
      <c r="DY28" s="111"/>
      <c r="DZ28" s="111" t="s">
        <v>100</v>
      </c>
      <c r="EA28" s="111" t="s">
        <v>100</v>
      </c>
      <c r="EB28" s="111" t="s">
        <v>100</v>
      </c>
      <c r="EC28" s="110"/>
      <c r="ED28" s="108"/>
      <c r="EE28" s="101"/>
      <c r="EF28" s="100"/>
      <c r="EG28" s="24"/>
      <c r="EH28" s="73"/>
      <c r="EI28" s="73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0"/>
      <c r="FT28" s="109" t="s">
        <v>33</v>
      </c>
      <c r="FU28" s="101" t="s">
        <v>21</v>
      </c>
      <c r="FV28" s="100"/>
      <c r="FW28" s="24">
        <f t="shared" si="17"/>
        <v>23</v>
      </c>
      <c r="FX28" s="73" t="s">
        <v>148</v>
      </c>
      <c r="FY28" s="73" t="s">
        <v>148</v>
      </c>
      <c r="FZ28" s="111" t="s">
        <v>100</v>
      </c>
      <c r="GA28" s="111"/>
      <c r="GB28" s="111" t="s">
        <v>100</v>
      </c>
      <c r="GC28" s="111" t="s">
        <v>100</v>
      </c>
      <c r="GD28" s="111" t="s">
        <v>100</v>
      </c>
      <c r="GE28" s="111" t="s">
        <v>100</v>
      </c>
      <c r="GF28" s="111" t="s">
        <v>100</v>
      </c>
      <c r="GG28" s="111" t="s">
        <v>100</v>
      </c>
      <c r="GH28" s="111" t="s">
        <v>100</v>
      </c>
      <c r="GI28" s="111" t="s">
        <v>100</v>
      </c>
      <c r="GJ28" s="111" t="s">
        <v>100</v>
      </c>
      <c r="GK28" s="111" t="s">
        <v>100</v>
      </c>
      <c r="GL28" s="111" t="s">
        <v>100</v>
      </c>
      <c r="GM28" s="111" t="s">
        <v>100</v>
      </c>
      <c r="GN28" s="111"/>
      <c r="GO28" s="111" t="s">
        <v>100</v>
      </c>
      <c r="GP28" s="111" t="s">
        <v>100</v>
      </c>
      <c r="GQ28" s="111" t="s">
        <v>100</v>
      </c>
      <c r="GR28" s="111" t="s">
        <v>100</v>
      </c>
      <c r="GS28" s="111"/>
      <c r="GT28" s="111" t="s">
        <v>100</v>
      </c>
      <c r="GU28" s="111" t="s">
        <v>100</v>
      </c>
      <c r="GV28" s="111" t="s">
        <v>100</v>
      </c>
      <c r="GW28" s="111" t="s">
        <v>100</v>
      </c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0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</row>
    <row r="29" spans="1:231" ht="18" customHeight="1">
      <c r="A29" s="208" t="s">
        <v>238</v>
      </c>
      <c r="B29" s="209"/>
      <c r="C29" s="77">
        <v>2</v>
      </c>
      <c r="D29" s="75" t="s">
        <v>239</v>
      </c>
      <c r="E29" s="78">
        <v>41161</v>
      </c>
      <c r="F29" s="78"/>
      <c r="G29" s="76"/>
      <c r="H29" s="109"/>
      <c r="I29" s="2"/>
      <c r="J29" s="102"/>
      <c r="K29" s="18"/>
      <c r="L29" s="18"/>
      <c r="M29" s="1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109"/>
      <c r="AY29" s="2"/>
      <c r="AZ29" s="102"/>
      <c r="BA29" s="24"/>
      <c r="BB29" s="18"/>
      <c r="BC29" s="18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109" t="s">
        <v>161</v>
      </c>
      <c r="CO29" s="101" t="s">
        <v>21</v>
      </c>
      <c r="CP29" s="100"/>
      <c r="CQ29" s="24">
        <f t="shared" si="16"/>
        <v>10</v>
      </c>
      <c r="CR29" s="18"/>
      <c r="CS29" s="111" t="s">
        <v>100</v>
      </c>
      <c r="CT29" s="111" t="s">
        <v>100</v>
      </c>
      <c r="CU29" s="111"/>
      <c r="CV29" s="111" t="s">
        <v>100</v>
      </c>
      <c r="CW29" s="111" t="s">
        <v>100</v>
      </c>
      <c r="CX29" s="111" t="s">
        <v>100</v>
      </c>
      <c r="CY29" s="111" t="s">
        <v>100</v>
      </c>
      <c r="CZ29" s="111"/>
      <c r="DA29" s="111" t="s">
        <v>100</v>
      </c>
      <c r="DB29" s="111"/>
      <c r="DC29" s="111"/>
      <c r="DD29" s="111"/>
      <c r="DE29" s="111"/>
      <c r="DF29" s="111" t="s">
        <v>100</v>
      </c>
      <c r="DG29" s="111"/>
      <c r="DH29" s="111"/>
      <c r="DI29" s="111"/>
      <c r="DJ29" s="111"/>
      <c r="DK29" s="111" t="s">
        <v>100</v>
      </c>
      <c r="DL29" s="111" t="s">
        <v>100</v>
      </c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0"/>
      <c r="ED29" s="190"/>
      <c r="EE29" s="101"/>
      <c r="EF29" s="100"/>
      <c r="EG29" s="24"/>
      <c r="EH29" s="18"/>
      <c r="EI29" s="18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109" t="s">
        <v>241</v>
      </c>
      <c r="FU29" s="101" t="s">
        <v>21</v>
      </c>
      <c r="FV29" s="100"/>
      <c r="FW29" s="24">
        <f t="shared" si="17"/>
        <v>6</v>
      </c>
      <c r="FX29" s="73"/>
      <c r="FY29" s="73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 t="s">
        <v>100</v>
      </c>
      <c r="HC29" s="111" t="s">
        <v>100</v>
      </c>
      <c r="HD29" s="111" t="s">
        <v>100</v>
      </c>
      <c r="HE29" s="111" t="s">
        <v>100</v>
      </c>
      <c r="HF29" s="111"/>
      <c r="HG29" s="111" t="s">
        <v>100</v>
      </c>
      <c r="HH29" s="111" t="s">
        <v>100</v>
      </c>
      <c r="HI29" s="110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</row>
    <row r="30" spans="1:232" ht="18" customHeight="1">
      <c r="A30" s="197" t="s">
        <v>242</v>
      </c>
      <c r="B30" s="198"/>
      <c r="C30" s="77">
        <v>1</v>
      </c>
      <c r="D30" s="75">
        <v>41147</v>
      </c>
      <c r="E30" s="75"/>
      <c r="F30" s="78"/>
      <c r="G30" s="184"/>
      <c r="H30" s="43"/>
      <c r="I30" s="2"/>
      <c r="J30" s="102"/>
      <c r="K30" s="18">
        <f>3학년_출석!C13</f>
        <v>0</v>
      </c>
      <c r="L30" s="18"/>
      <c r="M30" s="1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19"/>
      <c r="AX30" s="186"/>
      <c r="AY30" s="2"/>
      <c r="AZ30" s="102"/>
      <c r="BA30" s="24"/>
      <c r="BB30" s="18"/>
      <c r="BC30" s="18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109" t="s">
        <v>208</v>
      </c>
      <c r="CO30" s="101" t="s">
        <v>22</v>
      </c>
      <c r="CP30" s="100"/>
      <c r="CQ30" s="24">
        <f t="shared" si="16"/>
        <v>34</v>
      </c>
      <c r="CR30" s="18" t="s">
        <v>100</v>
      </c>
      <c r="CS30" s="18" t="s">
        <v>100</v>
      </c>
      <c r="CT30" s="35" t="s">
        <v>100</v>
      </c>
      <c r="CU30" s="35"/>
      <c r="CV30" s="35"/>
      <c r="CW30" s="35"/>
      <c r="CX30" s="35" t="s">
        <v>100</v>
      </c>
      <c r="CY30" s="35" t="s">
        <v>100</v>
      </c>
      <c r="CZ30" s="35" t="s">
        <v>100</v>
      </c>
      <c r="DA30" s="35" t="s">
        <v>100</v>
      </c>
      <c r="DB30" s="35" t="s">
        <v>100</v>
      </c>
      <c r="DC30" s="35" t="s">
        <v>100</v>
      </c>
      <c r="DD30" s="35" t="s">
        <v>100</v>
      </c>
      <c r="DE30" s="35" t="s">
        <v>100</v>
      </c>
      <c r="DF30" s="35" t="s">
        <v>100</v>
      </c>
      <c r="DG30" s="35" t="s">
        <v>100</v>
      </c>
      <c r="DH30" s="35" t="s">
        <v>100</v>
      </c>
      <c r="DI30" s="35" t="s">
        <v>100</v>
      </c>
      <c r="DJ30" s="35" t="s">
        <v>100</v>
      </c>
      <c r="DK30" s="35" t="s">
        <v>100</v>
      </c>
      <c r="DL30" s="35" t="s">
        <v>100</v>
      </c>
      <c r="DM30" s="35" t="s">
        <v>100</v>
      </c>
      <c r="DN30" s="35" t="s">
        <v>100</v>
      </c>
      <c r="DO30" s="35" t="s">
        <v>100</v>
      </c>
      <c r="DP30" s="35" t="s">
        <v>100</v>
      </c>
      <c r="DQ30" s="35" t="s">
        <v>100</v>
      </c>
      <c r="DR30" s="35" t="s">
        <v>100</v>
      </c>
      <c r="DS30" s="35" t="s">
        <v>100</v>
      </c>
      <c r="DT30" s="35" t="s">
        <v>100</v>
      </c>
      <c r="DU30" s="35" t="s">
        <v>100</v>
      </c>
      <c r="DV30" s="35" t="s">
        <v>100</v>
      </c>
      <c r="DW30" s="35" t="s">
        <v>100</v>
      </c>
      <c r="DX30" s="35" t="s">
        <v>100</v>
      </c>
      <c r="DY30" s="35" t="s">
        <v>100</v>
      </c>
      <c r="DZ30" s="111" t="s">
        <v>100</v>
      </c>
      <c r="EA30" s="111" t="s">
        <v>100</v>
      </c>
      <c r="EB30" s="111" t="s">
        <v>100</v>
      </c>
      <c r="EC30" s="110"/>
      <c r="ED30" s="190"/>
      <c r="EE30" s="101"/>
      <c r="EF30" s="100"/>
      <c r="EG30" s="24"/>
      <c r="EH30" s="18"/>
      <c r="EI30" s="18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109"/>
      <c r="FU30" s="101"/>
      <c r="FV30" s="100"/>
      <c r="FW30" s="24"/>
      <c r="FX30" s="73"/>
      <c r="FY30" s="73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0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</row>
    <row r="31" spans="1:232" ht="16.5">
      <c r="A31" s="195" t="s">
        <v>244</v>
      </c>
      <c r="B31" s="196"/>
      <c r="C31" s="166" t="s">
        <v>159</v>
      </c>
      <c r="D31" s="147">
        <v>41154</v>
      </c>
      <c r="E31" s="147" t="s">
        <v>248</v>
      </c>
      <c r="F31" s="148"/>
      <c r="G31" s="156"/>
      <c r="H31" s="149"/>
      <c r="I31" s="120"/>
      <c r="J31" s="150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5"/>
      <c r="AX31" s="158"/>
      <c r="AY31" s="120"/>
      <c r="AZ31" s="150"/>
      <c r="BA31" s="122"/>
      <c r="BB31" s="123"/>
      <c r="BC31" s="123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63" t="s">
        <v>221</v>
      </c>
      <c r="CO31" s="297" t="s">
        <v>22</v>
      </c>
      <c r="CP31" s="150"/>
      <c r="CQ31" s="122">
        <f t="shared" si="16"/>
        <v>5</v>
      </c>
      <c r="CR31" s="123"/>
      <c r="CS31" s="123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 t="s">
        <v>100</v>
      </c>
      <c r="DD31" s="124" t="s">
        <v>100</v>
      </c>
      <c r="DE31" s="124"/>
      <c r="DF31" s="124"/>
      <c r="DG31" s="124" t="s">
        <v>100</v>
      </c>
      <c r="DH31" s="124" t="s">
        <v>100</v>
      </c>
      <c r="DI31" s="124"/>
      <c r="DJ31" s="124"/>
      <c r="DK31" s="124"/>
      <c r="DL31" s="124"/>
      <c r="DM31" s="124"/>
      <c r="DN31" s="124" t="s">
        <v>100</v>
      </c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64"/>
      <c r="ED31" s="162"/>
      <c r="EE31" s="151"/>
      <c r="EF31" s="152"/>
      <c r="EG31" s="122"/>
      <c r="EH31" s="123"/>
      <c r="EI31" s="123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49"/>
      <c r="FU31" s="120"/>
      <c r="FV31" s="150"/>
      <c r="FW31" s="122"/>
      <c r="FX31" s="123"/>
      <c r="FY31" s="123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5"/>
      <c r="HJ31" s="66"/>
      <c r="HK31" s="67"/>
      <c r="HL31" s="103"/>
      <c r="HM31" s="68"/>
      <c r="HN31" s="69"/>
      <c r="HO31" s="69"/>
      <c r="HP31" s="69"/>
      <c r="HQ31" s="66"/>
      <c r="HR31" s="67"/>
      <c r="HS31" s="103"/>
      <c r="HT31" s="70"/>
      <c r="HU31" s="69"/>
      <c r="HV31" s="69"/>
      <c r="HW31" s="69"/>
      <c r="HX31" s="65"/>
    </row>
    <row r="32" spans="1:232" ht="18" customHeight="1">
      <c r="A32" s="193" t="s">
        <v>245</v>
      </c>
      <c r="B32" s="194"/>
      <c r="C32" s="180">
        <v>1</v>
      </c>
      <c r="D32" s="75">
        <v>41154</v>
      </c>
      <c r="E32" s="181"/>
      <c r="F32" s="32"/>
      <c r="G32" s="185"/>
      <c r="H32" s="188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9"/>
      <c r="AW32" s="183"/>
      <c r="AX32" s="187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9"/>
      <c r="CM32" s="189"/>
      <c r="CN32" s="188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9"/>
      <c r="EC32" s="183"/>
      <c r="ED32" s="187"/>
      <c r="EE32" s="182"/>
      <c r="EF32" s="182"/>
      <c r="EG32" s="182"/>
      <c r="EH32" s="182"/>
      <c r="EI32" s="182"/>
      <c r="EJ32" s="182"/>
      <c r="EK32" s="182"/>
      <c r="EL32" s="182"/>
      <c r="EM32" s="182"/>
      <c r="EN32" s="182"/>
      <c r="EO32" s="182"/>
      <c r="EP32" s="182"/>
      <c r="EQ32" s="182"/>
      <c r="ER32" s="182"/>
      <c r="ES32" s="182"/>
      <c r="ET32" s="182"/>
      <c r="EU32" s="182"/>
      <c r="EV32" s="182"/>
      <c r="EW32" s="182"/>
      <c r="EX32" s="182"/>
      <c r="EY32" s="182"/>
      <c r="EZ32" s="182"/>
      <c r="FA32" s="182"/>
      <c r="FB32" s="182"/>
      <c r="FC32" s="182"/>
      <c r="FD32" s="182"/>
      <c r="FE32" s="182"/>
      <c r="FF32" s="182"/>
      <c r="FG32" s="182"/>
      <c r="FH32" s="182"/>
      <c r="FI32" s="182"/>
      <c r="FJ32" s="182"/>
      <c r="FK32" s="182"/>
      <c r="FL32" s="182"/>
      <c r="FM32" s="182"/>
      <c r="FN32" s="182"/>
      <c r="FO32" s="182"/>
      <c r="FP32" s="182"/>
      <c r="FQ32" s="182"/>
      <c r="FR32" s="189"/>
      <c r="FS32" s="189"/>
      <c r="FT32" s="188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2"/>
      <c r="GF32" s="182"/>
      <c r="GG32" s="182"/>
      <c r="GH32" s="182"/>
      <c r="GI32" s="182"/>
      <c r="GJ32" s="182"/>
      <c r="GK32" s="182"/>
      <c r="GL32" s="182"/>
      <c r="GM32" s="182"/>
      <c r="GN32" s="182"/>
      <c r="GO32" s="182"/>
      <c r="GP32" s="182"/>
      <c r="GQ32" s="182"/>
      <c r="GR32" s="182"/>
      <c r="GS32" s="182"/>
      <c r="GT32" s="182"/>
      <c r="GU32" s="182"/>
      <c r="GV32" s="182"/>
      <c r="GW32" s="182"/>
      <c r="GX32" s="182"/>
      <c r="GY32" s="182"/>
      <c r="GZ32" s="182"/>
      <c r="HA32" s="182"/>
      <c r="HB32" s="182"/>
      <c r="HC32" s="182"/>
      <c r="HD32" s="182"/>
      <c r="HE32" s="182"/>
      <c r="HF32" s="182"/>
      <c r="HG32" s="182"/>
      <c r="HH32" s="189"/>
      <c r="HI32" s="183"/>
      <c r="HJ32" s="71"/>
      <c r="HK32" s="71"/>
      <c r="HL32" s="71"/>
      <c r="HM32" s="71">
        <v>0</v>
      </c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65"/>
    </row>
    <row r="33" spans="1:221" ht="18" customHeight="1" thickBot="1">
      <c r="A33" s="191" t="s">
        <v>246</v>
      </c>
      <c r="B33" s="192"/>
      <c r="C33" s="165">
        <v>2</v>
      </c>
      <c r="D33" s="80" t="s">
        <v>247</v>
      </c>
      <c r="E33" s="153"/>
      <c r="F33" s="153"/>
      <c r="G33" s="157"/>
      <c r="H33" s="160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61"/>
      <c r="AW33" s="155"/>
      <c r="AX33" s="159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61"/>
      <c r="CM33" s="161"/>
      <c r="CN33" s="160"/>
      <c r="CO33" s="154"/>
      <c r="CP33" s="154"/>
      <c r="CQ33" s="154">
        <v>0</v>
      </c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61"/>
      <c r="EC33" s="155"/>
      <c r="ED33" s="159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61"/>
      <c r="FS33" s="161"/>
      <c r="FT33" s="160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61"/>
      <c r="HI33" s="155"/>
      <c r="HM33" s="29">
        <v>0</v>
      </c>
    </row>
    <row r="34" spans="95:221" ht="18" customHeight="1">
      <c r="CQ34" s="29">
        <v>0</v>
      </c>
      <c r="HM34" s="29">
        <v>0</v>
      </c>
    </row>
    <row r="35" spans="3:231" ht="18" customHeight="1">
      <c r="C35" s="29"/>
      <c r="D35" s="29"/>
      <c r="E35" s="29"/>
      <c r="F35" s="29"/>
      <c r="G35" s="29"/>
      <c r="HN35" s="12"/>
      <c r="HO35" s="12"/>
      <c r="HP35" s="12"/>
      <c r="HQ35" s="12"/>
      <c r="HR35" s="12"/>
      <c r="HS35" s="12"/>
      <c r="HT35" s="12"/>
      <c r="HU35" s="12"/>
      <c r="HV35" s="12"/>
      <c r="HW35" s="12"/>
    </row>
    <row r="36" spans="3:231" ht="18" customHeight="1">
      <c r="C36" s="29"/>
      <c r="D36" s="29"/>
      <c r="E36" s="29"/>
      <c r="F36" s="29"/>
      <c r="G36" s="29"/>
      <c r="HN36" s="12"/>
      <c r="HO36" s="12"/>
      <c r="HP36" s="12"/>
      <c r="HQ36" s="12"/>
      <c r="HR36" s="12"/>
      <c r="HS36" s="12"/>
      <c r="HT36" s="12"/>
      <c r="HU36" s="12"/>
      <c r="HV36" s="12"/>
      <c r="HW36" s="12"/>
    </row>
    <row r="37" spans="3:231" ht="18" customHeight="1">
      <c r="C37" s="29"/>
      <c r="D37" s="29"/>
      <c r="E37" s="29"/>
      <c r="F37" s="29"/>
      <c r="G37" s="29"/>
      <c r="HN37" s="12"/>
      <c r="HO37" s="12"/>
      <c r="HP37" s="12"/>
      <c r="HQ37" s="12"/>
      <c r="HR37" s="12"/>
      <c r="HS37" s="12"/>
      <c r="HT37" s="12"/>
      <c r="HU37" s="12"/>
      <c r="HV37" s="12"/>
      <c r="HW37" s="12"/>
    </row>
    <row r="38" spans="3:231" ht="18" customHeight="1">
      <c r="C38" s="29"/>
      <c r="D38" s="29"/>
      <c r="E38" s="29"/>
      <c r="F38" s="29"/>
      <c r="G38" s="29"/>
      <c r="HN38" s="12"/>
      <c r="HO38" s="12"/>
      <c r="HP38" s="12"/>
      <c r="HQ38" s="12"/>
      <c r="HR38" s="12"/>
      <c r="HS38" s="12"/>
      <c r="HT38" s="12"/>
      <c r="HU38" s="12"/>
      <c r="HV38" s="12"/>
      <c r="HW38" s="12"/>
    </row>
    <row r="39" spans="3:231" ht="18" customHeight="1">
      <c r="C39" s="29"/>
      <c r="D39" s="29"/>
      <c r="E39" s="29"/>
      <c r="F39" s="29"/>
      <c r="G39" s="29"/>
      <c r="HN39" s="12"/>
      <c r="HO39" s="12"/>
      <c r="HP39" s="12"/>
      <c r="HQ39" s="12"/>
      <c r="HR39" s="12"/>
      <c r="HS39" s="12"/>
      <c r="HT39" s="12"/>
      <c r="HU39" s="12"/>
      <c r="HV39" s="12"/>
      <c r="HW39" s="12"/>
    </row>
    <row r="40" spans="3:231" ht="18" customHeight="1">
      <c r="C40" s="29"/>
      <c r="D40" s="29"/>
      <c r="E40" s="29"/>
      <c r="F40" s="29"/>
      <c r="G40" s="29"/>
      <c r="HN40" s="12"/>
      <c r="HO40" s="12"/>
      <c r="HP40" s="12"/>
      <c r="HQ40" s="12"/>
      <c r="HR40" s="12"/>
      <c r="HS40" s="12"/>
      <c r="HT40" s="12"/>
      <c r="HU40" s="12"/>
      <c r="HV40" s="12"/>
      <c r="HW40" s="12"/>
    </row>
    <row r="46" ht="18" customHeight="1">
      <c r="CQ46" s="29">
        <v>0</v>
      </c>
    </row>
    <row r="65536" ht="18" customHeight="1">
      <c r="H65536" s="99"/>
    </row>
  </sheetData>
  <sheetProtection/>
  <mergeCells count="84">
    <mergeCell ref="A1:G2"/>
    <mergeCell ref="A3:G4"/>
    <mergeCell ref="L3:AW3"/>
    <mergeCell ref="A13:A14"/>
    <mergeCell ref="F8:G8"/>
    <mergeCell ref="B7:C7"/>
    <mergeCell ref="F9:G9"/>
    <mergeCell ref="B8:C8"/>
    <mergeCell ref="F10:G10"/>
    <mergeCell ref="D8:E8"/>
    <mergeCell ref="FX3:HI3"/>
    <mergeCell ref="BB22:CM22"/>
    <mergeCell ref="L22:AW22"/>
    <mergeCell ref="EE20:EG20"/>
    <mergeCell ref="CO20:CQ20"/>
    <mergeCell ref="EH20:FS20"/>
    <mergeCell ref="BB20:CM20"/>
    <mergeCell ref="EH22:FS22"/>
    <mergeCell ref="FV4:FW5"/>
    <mergeCell ref="BB5:CM5"/>
    <mergeCell ref="D9:E9"/>
    <mergeCell ref="AZ4:BA5"/>
    <mergeCell ref="D7:E7"/>
    <mergeCell ref="F7:G7"/>
    <mergeCell ref="B9:C9"/>
    <mergeCell ref="CR5:EC5"/>
    <mergeCell ref="CP4:CQ5"/>
    <mergeCell ref="EF4:EG5"/>
    <mergeCell ref="ED18:FS18"/>
    <mergeCell ref="CR20:EC20"/>
    <mergeCell ref="FX22:HI22"/>
    <mergeCell ref="FU20:FW20"/>
    <mergeCell ref="FV21:FW22"/>
    <mergeCell ref="EH5:FS5"/>
    <mergeCell ref="CO3:CQ3"/>
    <mergeCell ref="EE3:EG3"/>
    <mergeCell ref="EH3:FS3"/>
    <mergeCell ref="J4:K5"/>
    <mergeCell ref="L5:AW5"/>
    <mergeCell ref="FX20:HI20"/>
    <mergeCell ref="FX5:HI5"/>
    <mergeCell ref="CN19:EC19"/>
    <mergeCell ref="ED19:FS19"/>
    <mergeCell ref="FT19:HI19"/>
    <mergeCell ref="AZ21:BA22"/>
    <mergeCell ref="B13:C14"/>
    <mergeCell ref="D13:E14"/>
    <mergeCell ref="L20:AW20"/>
    <mergeCell ref="F13:G14"/>
    <mergeCell ref="EF21:EG22"/>
    <mergeCell ref="A22:B22"/>
    <mergeCell ref="A21:B21"/>
    <mergeCell ref="CP21:CQ22"/>
    <mergeCell ref="CR22:EC22"/>
    <mergeCell ref="FU3:FW3"/>
    <mergeCell ref="CR3:EC3"/>
    <mergeCell ref="BB3:CM3"/>
    <mergeCell ref="B11:G11"/>
    <mergeCell ref="AY20:BA20"/>
    <mergeCell ref="CN18:EC18"/>
    <mergeCell ref="A19:B19"/>
    <mergeCell ref="A20:B20"/>
    <mergeCell ref="I3:K3"/>
    <mergeCell ref="AY3:BA3"/>
    <mergeCell ref="A23:B23"/>
    <mergeCell ref="A15:G16"/>
    <mergeCell ref="J21:K22"/>
    <mergeCell ref="I20:K20"/>
    <mergeCell ref="A29:B29"/>
    <mergeCell ref="A30:B30"/>
    <mergeCell ref="A27:B27"/>
    <mergeCell ref="A25:B25"/>
    <mergeCell ref="A28:B28"/>
    <mergeCell ref="A24:B24"/>
    <mergeCell ref="A33:B33"/>
    <mergeCell ref="A32:B32"/>
    <mergeCell ref="A31:B31"/>
    <mergeCell ref="A18:B18"/>
    <mergeCell ref="B12:G12"/>
    <mergeCell ref="A5:G6"/>
    <mergeCell ref="A26:B26"/>
    <mergeCell ref="A17:B17"/>
    <mergeCell ref="B10:C10"/>
    <mergeCell ref="D10:E10"/>
  </mergeCells>
  <conditionalFormatting sqref="AX7:AX17 H7:H17 HQ31 HJ31 H24:H31 AX24:AX31 CN24:CN31 H65536 ED7:ED17 FT7:FT17 ED24:ED30 CN7:CN17 FT24:FT31 A18:A31">
    <cfRule type="expression" priority="162" dxfId="168" stopIfTrue="1">
      <formula>B7="신"</formula>
    </cfRule>
    <cfRule type="expression" priority="163" dxfId="169" stopIfTrue="1">
      <formula>ISERROR(A7)</formula>
    </cfRule>
  </conditionalFormatting>
  <conditionalFormatting sqref="HS31 HU31:HW31 HL31 FV31 FX10:HI10 FX10:FX16 FV8:FV17 EF8:EF17 EF25:EF30 CP25:CP30 AZ29:AZ31 AZ8:AZ17 M31:AW31 J29:J31 J8:J17 C18:C20 CP8:CP17 BB7:CM17 CR7:EC17 EH7:FS17 HE10:HH17 FY10:HI13 FX13:HI17 L24:AW24 L26:AW28 AT24:AW28 BB24:CM31 CR24:EC31 EH24:FS31 FX24:HI31 L7:AW17">
    <cfRule type="cellIs" priority="161" dxfId="169" operator="equal" stopIfTrue="1">
      <formula>0</formula>
    </cfRule>
  </conditionalFormatting>
  <conditionalFormatting sqref="C18:C31">
    <cfRule type="cellIs" priority="155" dxfId="169" operator="equal" stopIfTrue="1">
      <formula>0</formula>
    </cfRule>
    <cfRule type="cellIs" priority="156" dxfId="170" operator="between" stopIfTrue="1">
      <formula>3</formula>
      <formula>4</formula>
    </cfRule>
  </conditionalFormatting>
  <conditionalFormatting sqref="HK31 HN31:HP31 HR31 FV24:FV30 FV7 FU24:FU31 FY10:HI11 EF24 EF7 EE7:EE17 EE24:EE31 CP24 CP31 CP7 CO24:CO31 AZ24 AZ27 AZ7 AY7:AY17 AY24:AY31 L31 J24:J28 J7 I24:I31 I7:I17 CO7:CO17 FU26:FV29 FX7:HI9 FU7:FU17 HE7:HH11 HF12:HI12 FY13:HI16 L24:AW30">
    <cfRule type="expression" priority="160" dxfId="168" stopIfTrue="1">
      <formula>I7="신"</formula>
    </cfRule>
  </conditionalFormatting>
  <conditionalFormatting sqref="D13 B12:B13 B8:B10 D8:D10">
    <cfRule type="expression" priority="159" dxfId="169" stopIfTrue="1">
      <formula>ISERROR($B$8:$E$14)</formula>
    </cfRule>
  </conditionalFormatting>
  <conditionalFormatting sqref="E17:E18 F17:G27 D20:G25 D27:G31 D18:E29">
    <cfRule type="cellIs" priority="242" dxfId="171" operator="equal" stopIfTrue="1">
      <formula>#REF!</formula>
    </cfRule>
  </conditionalFormatting>
  <conditionalFormatting sqref="A24">
    <cfRule type="expression" priority="86" dxfId="168" stopIfTrue="1">
      <formula>B24="신"</formula>
    </cfRule>
    <cfRule type="expression" priority="87" dxfId="169" stopIfTrue="1">
      <formula>ISERROR(A24)</formula>
    </cfRule>
  </conditionalFormatting>
  <conditionalFormatting sqref="A23">
    <cfRule type="expression" priority="79" dxfId="168" stopIfTrue="1">
      <formula>B23="신"</formula>
    </cfRule>
    <cfRule type="expression" priority="80" dxfId="169" stopIfTrue="1">
      <formula>ISERROR(A23)</formula>
    </cfRule>
  </conditionalFormatting>
  <conditionalFormatting sqref="A23">
    <cfRule type="expression" priority="72" dxfId="168" stopIfTrue="1">
      <formula>B23="신"</formula>
    </cfRule>
    <cfRule type="expression" priority="73" dxfId="169" stopIfTrue="1">
      <formula>ISERROR(A23)</formula>
    </cfRule>
  </conditionalFormatting>
  <conditionalFormatting sqref="A22">
    <cfRule type="expression" priority="70" dxfId="168" stopIfTrue="1">
      <formula>B22="신"</formula>
    </cfRule>
    <cfRule type="expression" priority="71" dxfId="169" stopIfTrue="1">
      <formula>ISERROR(A22)</formula>
    </cfRule>
  </conditionalFormatting>
  <conditionalFormatting sqref="A27">
    <cfRule type="expression" priority="68" dxfId="168" stopIfTrue="1">
      <formula>B27="신"</formula>
    </cfRule>
    <cfRule type="expression" priority="69" dxfId="169" stopIfTrue="1">
      <formula>ISERROR(A27)</formula>
    </cfRule>
  </conditionalFormatting>
  <conditionalFormatting sqref="A28">
    <cfRule type="expression" priority="62" dxfId="168" stopIfTrue="1">
      <formula>B28="신"</formula>
    </cfRule>
    <cfRule type="expression" priority="63" dxfId="169" stopIfTrue="1">
      <formula>ISERROR(A28)</formula>
    </cfRule>
  </conditionalFormatting>
  <conditionalFormatting sqref="A29">
    <cfRule type="expression" priority="56" dxfId="168" stopIfTrue="1">
      <formula>B29="신"</formula>
    </cfRule>
    <cfRule type="expression" priority="57" dxfId="169" stopIfTrue="1">
      <formula>ISERROR(A29)</formula>
    </cfRule>
  </conditionalFormatting>
  <conditionalFormatting sqref="HI9">
    <cfRule type="cellIs" priority="47" dxfId="169" operator="equal" stopIfTrue="1">
      <formula>0</formula>
    </cfRule>
  </conditionalFormatting>
  <conditionalFormatting sqref="A23">
    <cfRule type="expression" priority="45" dxfId="168" stopIfTrue="1">
      <formula>B23="신"</formula>
    </cfRule>
    <cfRule type="expression" priority="46" dxfId="169" stopIfTrue="1">
      <formula>ISERROR(A23)</formula>
    </cfRule>
  </conditionalFormatting>
  <conditionalFormatting sqref="A22">
    <cfRule type="expression" priority="43" dxfId="168" stopIfTrue="1">
      <formula>B22="신"</formula>
    </cfRule>
    <cfRule type="expression" priority="44" dxfId="169" stopIfTrue="1">
      <formula>ISERROR(A22)</formula>
    </cfRule>
  </conditionalFormatting>
  <conditionalFormatting sqref="A22">
    <cfRule type="expression" priority="41" dxfId="168" stopIfTrue="1">
      <formula>B22="신"</formula>
    </cfRule>
    <cfRule type="expression" priority="42" dxfId="169" stopIfTrue="1">
      <formula>ISERROR(A22)</formula>
    </cfRule>
  </conditionalFormatting>
  <conditionalFormatting sqref="A21">
    <cfRule type="expression" priority="39" dxfId="168" stopIfTrue="1">
      <formula>B21="신"</formula>
    </cfRule>
    <cfRule type="expression" priority="40" dxfId="169" stopIfTrue="1">
      <formula>ISERROR(A21)</formula>
    </cfRule>
  </conditionalFormatting>
  <conditionalFormatting sqref="A26">
    <cfRule type="expression" priority="37" dxfId="168" stopIfTrue="1">
      <formula>B26="신"</formula>
    </cfRule>
    <cfRule type="expression" priority="38" dxfId="169" stopIfTrue="1">
      <formula>ISERROR(A26)</formula>
    </cfRule>
  </conditionalFormatting>
  <conditionalFormatting sqref="A27">
    <cfRule type="expression" priority="35" dxfId="168" stopIfTrue="1">
      <formula>B27="신"</formula>
    </cfRule>
    <cfRule type="expression" priority="36" dxfId="169" stopIfTrue="1">
      <formula>ISERROR(A27)</formula>
    </cfRule>
  </conditionalFormatting>
  <conditionalFormatting sqref="A28">
    <cfRule type="expression" priority="33" dxfId="168" stopIfTrue="1">
      <formula>B28="신"</formula>
    </cfRule>
    <cfRule type="expression" priority="34" dxfId="169" stopIfTrue="1">
      <formula>ISERROR(A28)</formula>
    </cfRule>
  </conditionalFormatting>
  <conditionalFormatting sqref="A23">
    <cfRule type="expression" priority="31" dxfId="168" stopIfTrue="1">
      <formula>B23="신"</formula>
    </cfRule>
    <cfRule type="expression" priority="32" dxfId="169" stopIfTrue="1">
      <formula>ISERROR(A23)</formula>
    </cfRule>
  </conditionalFormatting>
  <conditionalFormatting sqref="A22">
    <cfRule type="expression" priority="29" dxfId="168" stopIfTrue="1">
      <formula>B22="신"</formula>
    </cfRule>
    <cfRule type="expression" priority="30" dxfId="169" stopIfTrue="1">
      <formula>ISERROR(A22)</formula>
    </cfRule>
  </conditionalFormatting>
  <conditionalFormatting sqref="A22">
    <cfRule type="expression" priority="27" dxfId="168" stopIfTrue="1">
      <formula>B22="신"</formula>
    </cfRule>
    <cfRule type="expression" priority="28" dxfId="169" stopIfTrue="1">
      <formula>ISERROR(A22)</formula>
    </cfRule>
  </conditionalFormatting>
  <conditionalFormatting sqref="A21">
    <cfRule type="expression" priority="25" dxfId="168" stopIfTrue="1">
      <formula>B21="신"</formula>
    </cfRule>
    <cfRule type="expression" priority="26" dxfId="169" stopIfTrue="1">
      <formula>ISERROR(A21)</formula>
    </cfRule>
  </conditionalFormatting>
  <conditionalFormatting sqref="A26">
    <cfRule type="expression" priority="23" dxfId="168" stopIfTrue="1">
      <formula>B26="신"</formula>
    </cfRule>
    <cfRule type="expression" priority="24" dxfId="169" stopIfTrue="1">
      <formula>ISERROR(A26)</formula>
    </cfRule>
  </conditionalFormatting>
  <conditionalFormatting sqref="A27">
    <cfRule type="expression" priority="21" dxfId="168" stopIfTrue="1">
      <formula>B27="신"</formula>
    </cfRule>
    <cfRule type="expression" priority="22" dxfId="169" stopIfTrue="1">
      <formula>ISERROR(A27)</formula>
    </cfRule>
  </conditionalFormatting>
  <conditionalFormatting sqref="A28">
    <cfRule type="expression" priority="19" dxfId="168" stopIfTrue="1">
      <formula>B28="신"</formula>
    </cfRule>
    <cfRule type="expression" priority="20" dxfId="169" stopIfTrue="1">
      <formula>ISERROR(A28)</formula>
    </cfRule>
  </conditionalFormatting>
  <conditionalFormatting sqref="A22">
    <cfRule type="expression" priority="17" dxfId="168" stopIfTrue="1">
      <formula>B22="신"</formula>
    </cfRule>
    <cfRule type="expression" priority="18" dxfId="169" stopIfTrue="1">
      <formula>ISERROR(A22)</formula>
    </cfRule>
  </conditionalFormatting>
  <conditionalFormatting sqref="A21">
    <cfRule type="expression" priority="15" dxfId="168" stopIfTrue="1">
      <formula>B21="신"</formula>
    </cfRule>
    <cfRule type="expression" priority="16" dxfId="169" stopIfTrue="1">
      <formula>ISERROR(A21)</formula>
    </cfRule>
  </conditionalFormatting>
  <conditionalFormatting sqref="A21">
    <cfRule type="expression" priority="13" dxfId="168" stopIfTrue="1">
      <formula>B21="신"</formula>
    </cfRule>
    <cfRule type="expression" priority="14" dxfId="169" stopIfTrue="1">
      <formula>ISERROR(A21)</formula>
    </cfRule>
  </conditionalFormatting>
  <conditionalFormatting sqref="A25">
    <cfRule type="expression" priority="11" dxfId="168" stopIfTrue="1">
      <formula>B25="신"</formula>
    </cfRule>
    <cfRule type="expression" priority="12" dxfId="169" stopIfTrue="1">
      <formula>ISERROR(A25)</formula>
    </cfRule>
  </conditionalFormatting>
  <conditionalFormatting sqref="A26">
    <cfRule type="expression" priority="9" dxfId="168" stopIfTrue="1">
      <formula>B26="신"</formula>
    </cfRule>
    <cfRule type="expression" priority="10" dxfId="169" stopIfTrue="1">
      <formula>ISERROR(A26)</formula>
    </cfRule>
  </conditionalFormatting>
  <conditionalFormatting sqref="A27">
    <cfRule type="expression" priority="7" dxfId="168" stopIfTrue="1">
      <formula>B27="신"</formula>
    </cfRule>
    <cfRule type="expression" priority="8" dxfId="169" stopIfTrue="1">
      <formula>ISERROR(A27)</formula>
    </cfRule>
  </conditionalFormatting>
  <conditionalFormatting sqref="HI8">
    <cfRule type="cellIs" priority="6" dxfId="169" operator="equal" stopIfTrue="1">
      <formula>0</formula>
    </cfRule>
  </conditionalFormatting>
  <conditionalFormatting sqref="D32">
    <cfRule type="cellIs" priority="5" dxfId="171" operator="equal" stopIfTrue="1">
      <formula>#REF!</formula>
    </cfRule>
  </conditionalFormatting>
  <conditionalFormatting sqref="HF9:HH9">
    <cfRule type="cellIs" priority="4" dxfId="169" operator="equal" stopIfTrue="1">
      <formula>0</formula>
    </cfRule>
  </conditionalFormatting>
  <conditionalFormatting sqref="HF8:HH8">
    <cfRule type="cellIs" priority="3" dxfId="169" operator="equal" stopIfTrue="1">
      <formula>0</formula>
    </cfRule>
  </conditionalFormatting>
  <conditionalFormatting sqref="HI17">
    <cfRule type="expression" priority="2" dxfId="168" stopIfTrue="1">
      <formula>HI17="신"</formula>
    </cfRule>
  </conditionalFormatting>
  <conditionalFormatting sqref="D33">
    <cfRule type="cellIs" priority="1" dxfId="171" operator="equal" stopIfTrue="1">
      <formula>#REF!</formula>
    </cfRule>
  </conditionalFormatting>
  <dataValidations count="2">
    <dataValidation type="list" allowBlank="1" showInputMessage="1" showErrorMessage="1" sqref="FT5 ED22 ED5 AX5 AX22 H5 H22 CN22 CN5 FT22">
      <formula1>"누계,등반"</formula1>
    </dataValidation>
    <dataValidation type="list" allowBlank="1" showInputMessage="1" showErrorMessage="1" sqref="FT4 ED21 ED4 AX4 AX21 H4 H21 CN21 CN4 FT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8" customWidth="1"/>
    <col min="2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5">
        <f>COUNTIF(B7:B13,"재적")</f>
        <v>6</v>
      </c>
      <c r="C3" s="64"/>
      <c r="D3" s="287" t="s">
        <v>29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</row>
    <row r="4" spans="1:57" ht="14.25" customHeight="1">
      <c r="A4" s="3" t="s">
        <v>20</v>
      </c>
      <c r="B4" s="25">
        <f>COUNTIF(B7:B13,"신입")</f>
        <v>0</v>
      </c>
      <c r="C4" s="64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6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5" t="s">
        <v>67</v>
      </c>
      <c r="B7" s="2" t="s">
        <v>22</v>
      </c>
      <c r="C7" s="1">
        <f aca="true" t="shared" si="2" ref="C7:C12">COUNTIF(D7:BE7,"●")</f>
        <v>6</v>
      </c>
      <c r="D7" s="73" t="s">
        <v>101</v>
      </c>
      <c r="E7" s="73" t="s">
        <v>101</v>
      </c>
      <c r="F7" s="73" t="s">
        <v>101</v>
      </c>
      <c r="G7" s="73" t="s">
        <v>101</v>
      </c>
      <c r="H7" s="73" t="s">
        <v>101</v>
      </c>
      <c r="I7" s="73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5" t="s">
        <v>68</v>
      </c>
      <c r="B8" s="2" t="s">
        <v>22</v>
      </c>
      <c r="C8" s="1">
        <f t="shared" si="2"/>
        <v>5</v>
      </c>
      <c r="D8" s="73" t="s">
        <v>101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5" t="s">
        <v>69</v>
      </c>
      <c r="B9" s="2" t="s">
        <v>22</v>
      </c>
      <c r="C9" s="1">
        <f t="shared" si="2"/>
        <v>6</v>
      </c>
      <c r="D9" s="73" t="s">
        <v>101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5" t="s">
        <v>70</v>
      </c>
      <c r="B10" s="2" t="s">
        <v>22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5" t="s">
        <v>99</v>
      </c>
      <c r="B11" s="2" t="s">
        <v>22</v>
      </c>
      <c r="C11" s="1">
        <f t="shared" si="2"/>
        <v>3</v>
      </c>
      <c r="D11" s="73" t="s">
        <v>101</v>
      </c>
      <c r="E11" s="73" t="s">
        <v>101</v>
      </c>
      <c r="F11" s="73" t="s">
        <v>101</v>
      </c>
      <c r="G11" s="2"/>
      <c r="H11" s="35"/>
      <c r="I11" s="35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5" t="s">
        <v>195</v>
      </c>
      <c r="B12" s="2" t="s">
        <v>21</v>
      </c>
      <c r="C12" s="1">
        <f t="shared" si="2"/>
        <v>2</v>
      </c>
      <c r="D12" s="18"/>
      <c r="E12" s="18"/>
      <c r="F12" s="35"/>
      <c r="G12" s="73"/>
      <c r="H12" s="73" t="s">
        <v>101</v>
      </c>
      <c r="I12" s="73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6"/>
      <c r="B13" s="2"/>
      <c r="C13" s="1"/>
      <c r="D13" s="18"/>
      <c r="E13" s="18"/>
      <c r="F13" s="44"/>
      <c r="G13" s="2"/>
      <c r="H13" s="4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7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5">
        <f>COUNTIF(B20:B24,"재적")</f>
        <v>3</v>
      </c>
      <c r="C16" s="64"/>
      <c r="D16" s="287" t="s">
        <v>7</v>
      </c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</row>
    <row r="17" spans="1:57" ht="14.25" customHeight="1">
      <c r="A17" s="3" t="s">
        <v>20</v>
      </c>
      <c r="B17" s="25">
        <f>COUNTIF(B20:B24,"신입")</f>
        <v>0</v>
      </c>
      <c r="C17" s="64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2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</row>
    <row r="19" spans="1:57" ht="14.25" customHeight="1">
      <c r="A19" s="4" t="s">
        <v>10</v>
      </c>
      <c r="B19" s="30" t="s">
        <v>11</v>
      </c>
      <c r="C19" s="30" t="s">
        <v>12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4.25" customHeight="1">
      <c r="A20" s="45" t="s">
        <v>71</v>
      </c>
      <c r="B20" s="2" t="s">
        <v>22</v>
      </c>
      <c r="C20" s="1">
        <f>COUNTIF(D20:BE20,"●")</f>
        <v>6</v>
      </c>
      <c r="D20" s="73" t="s">
        <v>101</v>
      </c>
      <c r="E20" s="73" t="s">
        <v>101</v>
      </c>
      <c r="F20" s="73" t="s">
        <v>101</v>
      </c>
      <c r="G20" s="73" t="s">
        <v>101</v>
      </c>
      <c r="H20" s="73" t="s">
        <v>101</v>
      </c>
      <c r="I20" s="73" t="s">
        <v>101</v>
      </c>
      <c r="J20" s="35"/>
      <c r="K20" s="2"/>
      <c r="L20" s="2"/>
      <c r="M20" s="35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5" t="s">
        <v>72</v>
      </c>
      <c r="B21" s="2" t="s">
        <v>22</v>
      </c>
      <c r="C21" s="1">
        <f>COUNTIF(D21:BE21,"●")</f>
        <v>5</v>
      </c>
      <c r="D21" s="73" t="s">
        <v>101</v>
      </c>
      <c r="E21" s="73" t="s">
        <v>101</v>
      </c>
      <c r="F21" s="73" t="s">
        <v>101</v>
      </c>
      <c r="G21" s="35"/>
      <c r="H21" s="73" t="s">
        <v>101</v>
      </c>
      <c r="I21" s="73" t="s">
        <v>101</v>
      </c>
      <c r="J21" s="35"/>
      <c r="K21" s="35"/>
      <c r="L21" s="35"/>
      <c r="M21" s="35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5" t="s">
        <v>73</v>
      </c>
      <c r="B22" s="2" t="s">
        <v>22</v>
      </c>
      <c r="C22" s="1">
        <f>COUNTIF(D22:BE22,"●")</f>
        <v>6</v>
      </c>
      <c r="D22" s="73" t="s">
        <v>101</v>
      </c>
      <c r="E22" s="73" t="s">
        <v>101</v>
      </c>
      <c r="F22" s="73" t="s">
        <v>101</v>
      </c>
      <c r="G22" s="73" t="s">
        <v>101</v>
      </c>
      <c r="H22" s="73" t="s">
        <v>101</v>
      </c>
      <c r="I22" s="73" t="s">
        <v>101</v>
      </c>
      <c r="J22" s="35"/>
      <c r="K22" s="35"/>
      <c r="L22" s="35"/>
      <c r="M22" s="35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6"/>
      <c r="B23" s="2"/>
      <c r="C23" s="1"/>
      <c r="D23" s="18"/>
      <c r="E23" s="18"/>
      <c r="F23" s="35"/>
      <c r="G23" s="2"/>
      <c r="H23" s="35"/>
      <c r="I23" s="2"/>
      <c r="J23" s="2"/>
      <c r="K23" s="2"/>
      <c r="L23" s="35"/>
      <c r="M23" s="35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5"/>
      <c r="B24" s="2"/>
      <c r="C24" s="1"/>
      <c r="D24" s="18"/>
      <c r="E24" s="18"/>
      <c r="F24" s="35"/>
      <c r="G24" s="2"/>
      <c r="H24" s="2"/>
      <c r="I24" s="35"/>
      <c r="J24" s="35"/>
      <c r="K24" s="35"/>
      <c r="L24" s="35"/>
      <c r="M24" s="35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7" t="s">
        <v>104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5">
        <f>COUNTIF(B31:B37,"재적")</f>
        <v>5</v>
      </c>
      <c r="C27" s="64"/>
      <c r="D27" s="287" t="s">
        <v>30</v>
      </c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</row>
    <row r="28" spans="1:57" ht="16.5">
      <c r="A28" s="3" t="s">
        <v>20</v>
      </c>
      <c r="B28" s="25">
        <f>COUNTIF(B31:B37,"신입")</f>
        <v>0</v>
      </c>
      <c r="C28" s="64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4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</row>
    <row r="30" spans="1:57" ht="14.25" customHeight="1">
      <c r="A30" s="4" t="s">
        <v>10</v>
      </c>
      <c r="B30" s="30" t="s">
        <v>31</v>
      </c>
      <c r="C30" s="30" t="s">
        <v>32</v>
      </c>
      <c r="D30" s="30">
        <v>1</v>
      </c>
      <c r="E30" s="30">
        <v>2</v>
      </c>
      <c r="F30" s="30">
        <v>3</v>
      </c>
      <c r="G30" s="30">
        <v>4</v>
      </c>
      <c r="H30" s="30">
        <v>5</v>
      </c>
      <c r="I30" s="30">
        <v>6</v>
      </c>
      <c r="J30" s="30">
        <v>7</v>
      </c>
      <c r="K30" s="30">
        <v>8</v>
      </c>
      <c r="L30" s="30">
        <v>9</v>
      </c>
      <c r="M30" s="30">
        <v>10</v>
      </c>
      <c r="N30" s="30">
        <v>11</v>
      </c>
      <c r="O30" s="30">
        <v>12</v>
      </c>
      <c r="P30" s="30">
        <v>13</v>
      </c>
      <c r="Q30" s="30">
        <v>14</v>
      </c>
      <c r="R30" s="30">
        <v>15</v>
      </c>
      <c r="S30" s="30">
        <v>16</v>
      </c>
      <c r="T30" s="30">
        <v>17</v>
      </c>
      <c r="U30" s="30">
        <v>18</v>
      </c>
      <c r="V30" s="30">
        <v>19</v>
      </c>
      <c r="W30" s="30">
        <v>20</v>
      </c>
      <c r="X30" s="30">
        <v>21</v>
      </c>
      <c r="Y30" s="30">
        <v>22</v>
      </c>
      <c r="Z30" s="30">
        <v>23</v>
      </c>
      <c r="AA30" s="30">
        <v>24</v>
      </c>
      <c r="AB30" s="30">
        <v>25</v>
      </c>
      <c r="AC30" s="30">
        <v>26</v>
      </c>
      <c r="AD30" s="30">
        <v>27</v>
      </c>
      <c r="AE30" s="30">
        <v>28</v>
      </c>
      <c r="AF30" s="30">
        <v>29</v>
      </c>
      <c r="AG30" s="30">
        <v>30</v>
      </c>
      <c r="AH30" s="30">
        <v>31</v>
      </c>
      <c r="AI30" s="30">
        <v>32</v>
      </c>
      <c r="AJ30" s="30">
        <v>33</v>
      </c>
      <c r="AK30" s="30">
        <v>34</v>
      </c>
      <c r="AL30" s="30">
        <v>35</v>
      </c>
      <c r="AM30" s="30">
        <v>36</v>
      </c>
      <c r="AN30" s="30">
        <v>37</v>
      </c>
      <c r="AO30" s="30">
        <v>38</v>
      </c>
      <c r="AP30" s="30">
        <v>39</v>
      </c>
      <c r="AQ30" s="30">
        <v>40</v>
      </c>
      <c r="AR30" s="30">
        <v>41</v>
      </c>
      <c r="AS30" s="30">
        <v>42</v>
      </c>
      <c r="AT30" s="30">
        <v>43</v>
      </c>
      <c r="AU30" s="30">
        <v>44</v>
      </c>
      <c r="AV30" s="30">
        <v>45</v>
      </c>
      <c r="AW30" s="30">
        <v>46</v>
      </c>
      <c r="AX30" s="30">
        <v>47</v>
      </c>
      <c r="AY30" s="30">
        <v>48</v>
      </c>
      <c r="AZ30" s="30">
        <v>49</v>
      </c>
      <c r="BA30" s="30">
        <v>50</v>
      </c>
      <c r="BB30" s="30">
        <v>51</v>
      </c>
      <c r="BC30" s="30">
        <v>52</v>
      </c>
      <c r="BD30" s="30">
        <v>53</v>
      </c>
      <c r="BE30" s="30">
        <v>54</v>
      </c>
    </row>
    <row r="31" spans="1:57" ht="16.5">
      <c r="A31" s="45" t="s">
        <v>74</v>
      </c>
      <c r="B31" s="2" t="s">
        <v>22</v>
      </c>
      <c r="C31" s="1">
        <f>COUNTIF(D31:BE31,"●")</f>
        <v>6</v>
      </c>
      <c r="D31" s="73" t="s">
        <v>101</v>
      </c>
      <c r="E31" s="73" t="s">
        <v>101</v>
      </c>
      <c r="F31" s="73" t="s">
        <v>101</v>
      </c>
      <c r="G31" s="73" t="s">
        <v>101</v>
      </c>
      <c r="H31" s="73" t="s">
        <v>101</v>
      </c>
      <c r="I31" s="73" t="s">
        <v>101</v>
      </c>
      <c r="J31" s="35"/>
      <c r="K31" s="35"/>
      <c r="L31" s="35"/>
      <c r="M31" s="3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5" t="s">
        <v>75</v>
      </c>
      <c r="B32" s="2" t="s">
        <v>22</v>
      </c>
      <c r="C32" s="1">
        <f>COUNTIF(D32:BE32,"●")</f>
        <v>4</v>
      </c>
      <c r="D32" s="73" t="s">
        <v>101</v>
      </c>
      <c r="E32" s="73" t="s">
        <v>101</v>
      </c>
      <c r="F32" s="35"/>
      <c r="G32" s="2"/>
      <c r="H32" s="73" t="s">
        <v>101</v>
      </c>
      <c r="I32" s="73" t="s">
        <v>101</v>
      </c>
      <c r="J32" s="35"/>
      <c r="K32" s="35"/>
      <c r="L32" s="35"/>
      <c r="M32" s="35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5" t="s">
        <v>76</v>
      </c>
      <c r="B33" s="2" t="s">
        <v>22</v>
      </c>
      <c r="C33" s="1">
        <f>COUNTIF(D33:BE33,"●")</f>
        <v>4</v>
      </c>
      <c r="D33" s="73" t="s">
        <v>101</v>
      </c>
      <c r="E33" s="73" t="s">
        <v>101</v>
      </c>
      <c r="F33" s="35"/>
      <c r="G33" s="35"/>
      <c r="H33" s="73" t="s">
        <v>101</v>
      </c>
      <c r="I33" s="73" t="s">
        <v>101</v>
      </c>
      <c r="J33" s="35"/>
      <c r="K33" s="35"/>
      <c r="L33" s="35"/>
      <c r="M33" s="35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5" t="s">
        <v>77</v>
      </c>
      <c r="B34" s="2" t="s">
        <v>22</v>
      </c>
      <c r="C34" s="1">
        <f>COUNTIF(D34:BE34,"●")</f>
        <v>6</v>
      </c>
      <c r="D34" s="73" t="s">
        <v>101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35"/>
      <c r="L34" s="35"/>
      <c r="M34" s="35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5" t="s">
        <v>78</v>
      </c>
      <c r="B35" s="2" t="s">
        <v>22</v>
      </c>
      <c r="C35" s="1">
        <f>COUNTIF(D35:BE35,"●")</f>
        <v>5</v>
      </c>
      <c r="D35" s="73" t="s">
        <v>101</v>
      </c>
      <c r="E35" s="73" t="s">
        <v>101</v>
      </c>
      <c r="F35" s="73" t="s">
        <v>101</v>
      </c>
      <c r="G35" s="2"/>
      <c r="H35" s="73" t="s">
        <v>101</v>
      </c>
      <c r="I35" s="73" t="s">
        <v>101</v>
      </c>
      <c r="J35" s="35"/>
      <c r="K35" s="2"/>
      <c r="L35" s="35"/>
      <c r="M35" s="35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5"/>
      <c r="B36" s="2"/>
      <c r="C36" s="1"/>
      <c r="D36" s="18"/>
      <c r="E36" s="18"/>
      <c r="F36" s="35"/>
      <c r="G36" s="2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5"/>
      <c r="B37" s="2"/>
      <c r="C37" s="1"/>
      <c r="D37" s="18"/>
      <c r="E37" s="18"/>
      <c r="F37" s="35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68" stopIfTrue="1">
      <formula>B7="신"</formula>
    </cfRule>
    <cfRule type="expression" priority="7" dxfId="169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69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68" stopIfTrue="1">
      <formula>B7="신"</formula>
    </cfRule>
  </conditionalFormatting>
  <conditionalFormatting sqref="G7">
    <cfRule type="cellIs" priority="5" dxfId="169" operator="equal" stopIfTrue="1">
      <formula>0</formula>
    </cfRule>
  </conditionalFormatting>
  <conditionalFormatting sqref="G20">
    <cfRule type="cellIs" priority="4" dxfId="169" operator="equal" stopIfTrue="1">
      <formula>0</formula>
    </cfRule>
  </conditionalFormatting>
  <conditionalFormatting sqref="G22">
    <cfRule type="cellIs" priority="3" dxfId="169" operator="equal" stopIfTrue="1">
      <formula>0</formula>
    </cfRule>
  </conditionalFormatting>
  <conditionalFormatting sqref="I7:I12">
    <cfRule type="cellIs" priority="2" dxfId="169" operator="equal" stopIfTrue="1">
      <formula>0</formula>
    </cfRule>
  </conditionalFormatting>
  <conditionalFormatting sqref="I20">
    <cfRule type="expression" priority="1" dxfId="168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3" customWidth="1"/>
    <col min="2" max="2" width="2.57421875" style="53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50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9" t="s">
        <v>6</v>
      </c>
      <c r="B3" s="51">
        <f>COUNTIF(B7:B15,"재적")</f>
        <v>9</v>
      </c>
      <c r="C3" s="64"/>
      <c r="D3" s="287" t="s">
        <v>34</v>
      </c>
      <c r="E3" s="287"/>
      <c r="F3" s="287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</row>
    <row r="4" spans="1:57" ht="14.25" customHeight="1">
      <c r="A4" s="30" t="s">
        <v>8</v>
      </c>
      <c r="B4" s="51">
        <f>COUNTIF(B7:B15,"신입")</f>
        <v>0</v>
      </c>
      <c r="C4" s="64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4"/>
      <c r="D5" s="114">
        <v>40909</v>
      </c>
      <c r="E5" s="115">
        <v>40916</v>
      </c>
      <c r="F5" s="115">
        <v>40923</v>
      </c>
      <c r="G5" s="115">
        <v>40930</v>
      </c>
      <c r="H5" s="115">
        <v>40937</v>
      </c>
      <c r="I5" s="115">
        <v>40944</v>
      </c>
      <c r="J5" s="115">
        <v>40951</v>
      </c>
      <c r="K5" s="115">
        <v>40958</v>
      </c>
      <c r="L5" s="115">
        <v>40965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</row>
    <row r="6" spans="1:57" ht="14.25" customHeight="1">
      <c r="A6" s="30" t="s">
        <v>10</v>
      </c>
      <c r="B6" s="30" t="s">
        <v>11</v>
      </c>
      <c r="C6" s="30" t="s">
        <v>35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6.5">
      <c r="A7" s="52" t="s">
        <v>105</v>
      </c>
      <c r="B7" s="52" t="s">
        <v>21</v>
      </c>
      <c r="C7" s="1">
        <f aca="true" t="shared" si="2" ref="C7:C15">COUNTIF(D7:BE7,"●")</f>
        <v>5</v>
      </c>
      <c r="D7" s="73" t="s">
        <v>101</v>
      </c>
      <c r="E7" s="73" t="s">
        <v>101</v>
      </c>
      <c r="F7" s="73" t="s">
        <v>101</v>
      </c>
      <c r="G7" s="2"/>
      <c r="H7" s="73" t="s">
        <v>101</v>
      </c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2" t="s">
        <v>106</v>
      </c>
      <c r="B8" s="52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2" t="s">
        <v>107</v>
      </c>
      <c r="B9" s="52" t="s">
        <v>21</v>
      </c>
      <c r="C9" s="1">
        <f t="shared" si="2"/>
        <v>5</v>
      </c>
      <c r="D9" s="73" t="s">
        <v>101</v>
      </c>
      <c r="E9" s="73" t="s">
        <v>101</v>
      </c>
      <c r="F9" s="73" t="s">
        <v>101</v>
      </c>
      <c r="G9" s="2"/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2" t="s">
        <v>108</v>
      </c>
      <c r="B10" s="52" t="s">
        <v>21</v>
      </c>
      <c r="C10" s="1">
        <f t="shared" si="2"/>
        <v>5</v>
      </c>
      <c r="D10" s="73" t="s">
        <v>101</v>
      </c>
      <c r="E10" s="73" t="s">
        <v>101</v>
      </c>
      <c r="F10" s="73" t="s">
        <v>101</v>
      </c>
      <c r="G10" s="2"/>
      <c r="H10" s="73" t="s">
        <v>101</v>
      </c>
      <c r="I10" s="73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2" t="s">
        <v>109</v>
      </c>
      <c r="B11" s="52" t="s">
        <v>21</v>
      </c>
      <c r="C11" s="1">
        <f t="shared" si="2"/>
        <v>6</v>
      </c>
      <c r="D11" s="73" t="s">
        <v>101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2" t="s">
        <v>110</v>
      </c>
      <c r="B12" s="52" t="s">
        <v>21</v>
      </c>
      <c r="C12" s="1">
        <f t="shared" si="2"/>
        <v>6</v>
      </c>
      <c r="D12" s="73" t="s">
        <v>101</v>
      </c>
      <c r="E12" s="73" t="s">
        <v>101</v>
      </c>
      <c r="F12" s="73" t="s">
        <v>101</v>
      </c>
      <c r="G12" s="73" t="s">
        <v>101</v>
      </c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2" t="s">
        <v>111</v>
      </c>
      <c r="B13" s="52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4" t="s">
        <v>150</v>
      </c>
      <c r="B14" s="30" t="s">
        <v>21</v>
      </c>
      <c r="C14" s="1">
        <f t="shared" si="2"/>
        <v>1</v>
      </c>
      <c r="D14" s="2"/>
      <c r="E14" s="73" t="s">
        <v>101</v>
      </c>
      <c r="F14" s="7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3" t="s">
        <v>197</v>
      </c>
      <c r="B15" s="30" t="s">
        <v>21</v>
      </c>
      <c r="C15" s="1">
        <f t="shared" si="2"/>
        <v>1</v>
      </c>
      <c r="D15" s="2"/>
      <c r="E15" s="2"/>
      <c r="F15" s="2"/>
      <c r="G15" s="2"/>
      <c r="H15" s="2"/>
      <c r="I15" s="73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50" t="s">
        <v>119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9" t="s">
        <v>6</v>
      </c>
      <c r="B18" s="51">
        <f>COUNTIF(B22:B30,"재적")</f>
        <v>8</v>
      </c>
      <c r="C18" s="64"/>
      <c r="D18" s="287" t="s">
        <v>34</v>
      </c>
      <c r="E18" s="287"/>
      <c r="F18" s="28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</row>
    <row r="19" spans="1:57" ht="16.5">
      <c r="A19" s="30" t="s">
        <v>8</v>
      </c>
      <c r="B19" s="51">
        <f>COUNTIF(B22:B30,"신입")</f>
        <v>0</v>
      </c>
      <c r="C19" s="64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1">
        <f>COUNTIF(B22:B31,"등반")</f>
        <v>0</v>
      </c>
      <c r="C20" s="72"/>
      <c r="D20" s="289"/>
      <c r="E20" s="289"/>
      <c r="F20" s="289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</row>
    <row r="21" spans="1:57" ht="14.25" customHeight="1">
      <c r="A21" s="30" t="s">
        <v>10</v>
      </c>
      <c r="B21" s="30" t="s">
        <v>11</v>
      </c>
      <c r="C21" s="30" t="s">
        <v>35</v>
      </c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  <c r="Q21" s="30">
        <v>14</v>
      </c>
      <c r="R21" s="30">
        <v>15</v>
      </c>
      <c r="S21" s="30">
        <v>16</v>
      </c>
      <c r="T21" s="30">
        <v>17</v>
      </c>
      <c r="U21" s="30">
        <v>18</v>
      </c>
      <c r="V21" s="30">
        <v>19</v>
      </c>
      <c r="W21" s="30">
        <v>20</v>
      </c>
      <c r="X21" s="30">
        <v>21</v>
      </c>
      <c r="Y21" s="30">
        <v>22</v>
      </c>
      <c r="Z21" s="30">
        <v>23</v>
      </c>
      <c r="AA21" s="30">
        <v>24</v>
      </c>
      <c r="AB21" s="30">
        <v>25</v>
      </c>
      <c r="AC21" s="30">
        <v>26</v>
      </c>
      <c r="AD21" s="30">
        <v>27</v>
      </c>
      <c r="AE21" s="30">
        <v>28</v>
      </c>
      <c r="AF21" s="30">
        <v>29</v>
      </c>
      <c r="AG21" s="30">
        <v>30</v>
      </c>
      <c r="AH21" s="30">
        <v>31</v>
      </c>
      <c r="AI21" s="30">
        <v>32</v>
      </c>
      <c r="AJ21" s="30">
        <v>33</v>
      </c>
      <c r="AK21" s="30">
        <v>34</v>
      </c>
      <c r="AL21" s="30">
        <v>35</v>
      </c>
      <c r="AM21" s="30">
        <v>36</v>
      </c>
      <c r="AN21" s="30">
        <v>37</v>
      </c>
      <c r="AO21" s="30">
        <v>38</v>
      </c>
      <c r="AP21" s="30">
        <v>39</v>
      </c>
      <c r="AQ21" s="30">
        <v>40</v>
      </c>
      <c r="AR21" s="30">
        <v>41</v>
      </c>
      <c r="AS21" s="30">
        <v>42</v>
      </c>
      <c r="AT21" s="30">
        <v>43</v>
      </c>
      <c r="AU21" s="30">
        <v>44</v>
      </c>
      <c r="AV21" s="30">
        <v>45</v>
      </c>
      <c r="AW21" s="30">
        <v>46</v>
      </c>
      <c r="AX21" s="30">
        <v>47</v>
      </c>
      <c r="AY21" s="30">
        <v>48</v>
      </c>
      <c r="AZ21" s="30">
        <v>49</v>
      </c>
      <c r="BA21" s="30">
        <v>50</v>
      </c>
      <c r="BB21" s="30">
        <v>51</v>
      </c>
      <c r="BC21" s="30">
        <v>52</v>
      </c>
      <c r="BD21" s="30">
        <v>53</v>
      </c>
      <c r="BE21" s="30">
        <v>54</v>
      </c>
    </row>
    <row r="22" spans="1:57" ht="16.5">
      <c r="A22" s="52" t="s">
        <v>112</v>
      </c>
      <c r="B22" s="52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3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2" t="s">
        <v>113</v>
      </c>
      <c r="B23" s="52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2" t="s">
        <v>114</v>
      </c>
      <c r="B24" s="52" t="s">
        <v>21</v>
      </c>
      <c r="C24" s="1">
        <f t="shared" si="5"/>
        <v>2</v>
      </c>
      <c r="D24" s="18"/>
      <c r="E24" s="2"/>
      <c r="F24" s="73" t="s">
        <v>101</v>
      </c>
      <c r="G24" s="2"/>
      <c r="H24" s="2"/>
      <c r="I24" s="73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2" t="s">
        <v>115</v>
      </c>
      <c r="B25" s="52" t="s">
        <v>21</v>
      </c>
      <c r="C25" s="1">
        <f t="shared" si="5"/>
        <v>6</v>
      </c>
      <c r="D25" s="73" t="s">
        <v>101</v>
      </c>
      <c r="E25" s="73" t="s">
        <v>101</v>
      </c>
      <c r="F25" s="73" t="s">
        <v>101</v>
      </c>
      <c r="G25" s="73" t="s">
        <v>101</v>
      </c>
      <c r="H25" s="73" t="s">
        <v>101</v>
      </c>
      <c r="I25" s="73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2" t="s">
        <v>116</v>
      </c>
      <c r="B26" s="52" t="s">
        <v>21</v>
      </c>
      <c r="C26" s="1">
        <f t="shared" si="5"/>
        <v>5</v>
      </c>
      <c r="D26" s="73" t="s">
        <v>101</v>
      </c>
      <c r="E26" s="73" t="s">
        <v>101</v>
      </c>
      <c r="F26" s="73" t="s">
        <v>101</v>
      </c>
      <c r="G26" s="2"/>
      <c r="H26" s="73" t="s">
        <v>101</v>
      </c>
      <c r="I26" s="73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2" t="s">
        <v>117</v>
      </c>
      <c r="B27" s="52" t="s">
        <v>21</v>
      </c>
      <c r="C27" s="1">
        <f t="shared" si="5"/>
        <v>3</v>
      </c>
      <c r="D27" s="73" t="s">
        <v>101</v>
      </c>
      <c r="E27" s="73" t="s">
        <v>101</v>
      </c>
      <c r="F27" s="73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2" t="s">
        <v>118</v>
      </c>
      <c r="B28" s="52" t="s">
        <v>21</v>
      </c>
      <c r="C28" s="1">
        <f t="shared" si="5"/>
        <v>2</v>
      </c>
      <c r="D28" s="73" t="s">
        <v>101</v>
      </c>
      <c r="E28" s="2"/>
      <c r="F28" s="73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4" t="s">
        <v>198</v>
      </c>
      <c r="B29" s="52" t="s">
        <v>21</v>
      </c>
      <c r="C29" s="1">
        <f t="shared" si="5"/>
        <v>1</v>
      </c>
      <c r="D29" s="2"/>
      <c r="E29" s="2"/>
      <c r="F29" s="2"/>
      <c r="G29" s="2"/>
      <c r="H29" s="2"/>
      <c r="I29" s="73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3"/>
      <c r="B30" s="30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50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9" t="s">
        <v>6</v>
      </c>
      <c r="B33" s="51">
        <f>COUNTIF(B37:B43,"재적")</f>
        <v>5</v>
      </c>
      <c r="C33" s="64"/>
      <c r="D33" s="287" t="s">
        <v>34</v>
      </c>
      <c r="E33" s="287"/>
      <c r="F33" s="287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</row>
    <row r="34" spans="1:57" ht="16.5">
      <c r="A34" s="30" t="s">
        <v>8</v>
      </c>
      <c r="B34" s="51">
        <f>COUNTIF(B37:B43,"신입")</f>
        <v>0</v>
      </c>
      <c r="C34" s="64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4"/>
      <c r="D35" s="288"/>
      <c r="E35" s="288"/>
      <c r="F35" s="288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</row>
    <row r="36" spans="1:57" ht="14.25" customHeight="1">
      <c r="A36" s="30" t="s">
        <v>10</v>
      </c>
      <c r="B36" s="30" t="s">
        <v>11</v>
      </c>
      <c r="C36" s="30" t="s">
        <v>35</v>
      </c>
      <c r="D36" s="30">
        <v>1</v>
      </c>
      <c r="E36" s="30">
        <v>2</v>
      </c>
      <c r="F36" s="30">
        <v>3</v>
      </c>
      <c r="G36" s="30">
        <v>4</v>
      </c>
      <c r="H36" s="30">
        <v>5</v>
      </c>
      <c r="I36" s="30">
        <v>6</v>
      </c>
      <c r="J36" s="30">
        <v>7</v>
      </c>
      <c r="K36" s="30">
        <v>8</v>
      </c>
      <c r="L36" s="30">
        <v>9</v>
      </c>
      <c r="M36" s="30">
        <v>10</v>
      </c>
      <c r="N36" s="30">
        <v>11</v>
      </c>
      <c r="O36" s="30">
        <v>12</v>
      </c>
      <c r="P36" s="30">
        <v>13</v>
      </c>
      <c r="Q36" s="30">
        <v>14</v>
      </c>
      <c r="R36" s="30">
        <v>15</v>
      </c>
      <c r="S36" s="30">
        <v>16</v>
      </c>
      <c r="T36" s="30">
        <v>17</v>
      </c>
      <c r="U36" s="30">
        <v>18</v>
      </c>
      <c r="V36" s="30">
        <v>19</v>
      </c>
      <c r="W36" s="30">
        <v>20</v>
      </c>
      <c r="X36" s="30">
        <v>21</v>
      </c>
      <c r="Y36" s="30">
        <v>22</v>
      </c>
      <c r="Z36" s="30">
        <v>23</v>
      </c>
      <c r="AA36" s="30">
        <v>24</v>
      </c>
      <c r="AB36" s="30">
        <v>25</v>
      </c>
      <c r="AC36" s="30">
        <v>26</v>
      </c>
      <c r="AD36" s="30">
        <v>27</v>
      </c>
      <c r="AE36" s="30">
        <v>28</v>
      </c>
      <c r="AF36" s="30">
        <v>29</v>
      </c>
      <c r="AG36" s="30">
        <v>30</v>
      </c>
      <c r="AH36" s="30">
        <v>31</v>
      </c>
      <c r="AI36" s="30">
        <v>32</v>
      </c>
      <c r="AJ36" s="30">
        <v>33</v>
      </c>
      <c r="AK36" s="30">
        <v>34</v>
      </c>
      <c r="AL36" s="30">
        <v>35</v>
      </c>
      <c r="AM36" s="30">
        <v>36</v>
      </c>
      <c r="AN36" s="30">
        <v>37</v>
      </c>
      <c r="AO36" s="30">
        <v>38</v>
      </c>
      <c r="AP36" s="30">
        <v>39</v>
      </c>
      <c r="AQ36" s="30">
        <v>40</v>
      </c>
      <c r="AR36" s="30">
        <v>41</v>
      </c>
      <c r="AS36" s="30">
        <v>42</v>
      </c>
      <c r="AT36" s="30">
        <v>43</v>
      </c>
      <c r="AU36" s="30">
        <v>44</v>
      </c>
      <c r="AV36" s="30">
        <v>45</v>
      </c>
      <c r="AW36" s="30">
        <v>46</v>
      </c>
      <c r="AX36" s="30">
        <v>47</v>
      </c>
      <c r="AY36" s="30">
        <v>48</v>
      </c>
      <c r="AZ36" s="30">
        <v>49</v>
      </c>
      <c r="BA36" s="30">
        <v>50</v>
      </c>
      <c r="BB36" s="30">
        <v>51</v>
      </c>
      <c r="BC36" s="30">
        <v>52</v>
      </c>
      <c r="BD36" s="30">
        <v>53</v>
      </c>
      <c r="BE36" s="30">
        <v>54</v>
      </c>
    </row>
    <row r="37" spans="1:57" ht="14.25" customHeight="1">
      <c r="A37" s="52" t="s">
        <v>120</v>
      </c>
      <c r="B37" s="52" t="s">
        <v>21</v>
      </c>
      <c r="C37" s="1">
        <f>COUNTIF(D37:BE37,"●")</f>
        <v>6</v>
      </c>
      <c r="D37" s="73" t="s">
        <v>101</v>
      </c>
      <c r="E37" s="73" t="s">
        <v>101</v>
      </c>
      <c r="F37" s="73" t="s">
        <v>101</v>
      </c>
      <c r="G37" s="73" t="s">
        <v>101</v>
      </c>
      <c r="H37" s="73" t="s">
        <v>101</v>
      </c>
      <c r="I37" s="73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2" t="s">
        <v>121</v>
      </c>
      <c r="B38" s="52" t="s">
        <v>21</v>
      </c>
      <c r="C38" s="1">
        <f>COUNTIF(D38:BE38,"●")</f>
        <v>6</v>
      </c>
      <c r="D38" s="73" t="s">
        <v>101</v>
      </c>
      <c r="E38" s="73" t="s">
        <v>101</v>
      </c>
      <c r="F38" s="73" t="s">
        <v>101</v>
      </c>
      <c r="G38" s="73" t="s">
        <v>101</v>
      </c>
      <c r="H38" s="73" t="s">
        <v>101</v>
      </c>
      <c r="I38" s="73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2" t="s">
        <v>122</v>
      </c>
      <c r="B39" s="52" t="s">
        <v>21</v>
      </c>
      <c r="C39" s="1">
        <f>COUNTIF(D39:BE39,"●")</f>
        <v>5</v>
      </c>
      <c r="D39" s="73" t="s">
        <v>101</v>
      </c>
      <c r="E39" s="73" t="s">
        <v>101</v>
      </c>
      <c r="F39" s="73" t="s">
        <v>101</v>
      </c>
      <c r="G39" s="73" t="s">
        <v>101</v>
      </c>
      <c r="H39" s="73" t="s">
        <v>101</v>
      </c>
      <c r="I39" s="7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2" t="s">
        <v>123</v>
      </c>
      <c r="B40" s="52" t="s">
        <v>21</v>
      </c>
      <c r="C40" s="1">
        <f>COUNTIF(D40:BE40,"●")</f>
        <v>6</v>
      </c>
      <c r="D40" s="73" t="s">
        <v>101</v>
      </c>
      <c r="E40" s="73" t="s">
        <v>101</v>
      </c>
      <c r="F40" s="73" t="s">
        <v>101</v>
      </c>
      <c r="G40" s="73" t="s">
        <v>101</v>
      </c>
      <c r="H40" s="73" t="s">
        <v>101</v>
      </c>
      <c r="I40" s="73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2" t="s">
        <v>124</v>
      </c>
      <c r="B41" s="52" t="s">
        <v>21</v>
      </c>
      <c r="C41" s="1">
        <f>COUNTIF(D41:BE41,"●")</f>
        <v>4</v>
      </c>
      <c r="D41" s="18"/>
      <c r="E41" s="73" t="s">
        <v>101</v>
      </c>
      <c r="F41" s="2"/>
      <c r="G41" s="73" t="s">
        <v>101</v>
      </c>
      <c r="H41" s="73" t="s">
        <v>101</v>
      </c>
      <c r="I41" s="73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4"/>
      <c r="B42" s="30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4"/>
      <c r="B43" s="30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50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9" t="s">
        <v>6</v>
      </c>
      <c r="B46" s="51">
        <f>COUNTIF(B50:B57,"재적")</f>
        <v>6</v>
      </c>
      <c r="C46" s="64"/>
      <c r="D46" s="287" t="s">
        <v>34</v>
      </c>
      <c r="E46" s="287"/>
      <c r="F46" s="287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</row>
    <row r="47" spans="1:57" ht="16.5">
      <c r="A47" s="30" t="s">
        <v>8</v>
      </c>
      <c r="B47" s="51">
        <f>COUNTIF(B50:B57,"신입")</f>
        <v>0</v>
      </c>
      <c r="C47" s="64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2"/>
      <c r="D48" s="289"/>
      <c r="E48" s="289"/>
      <c r="F48" s="289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</row>
    <row r="49" spans="1:57" ht="14.25" customHeight="1">
      <c r="A49" s="30" t="s">
        <v>10</v>
      </c>
      <c r="B49" s="30" t="s">
        <v>11</v>
      </c>
      <c r="C49" s="30" t="s">
        <v>35</v>
      </c>
      <c r="D49" s="30">
        <v>1</v>
      </c>
      <c r="E49" s="30">
        <v>2</v>
      </c>
      <c r="F49" s="30">
        <v>3</v>
      </c>
      <c r="G49" s="30">
        <v>4</v>
      </c>
      <c r="H49" s="30">
        <v>5</v>
      </c>
      <c r="I49" s="30">
        <v>6</v>
      </c>
      <c r="J49" s="30">
        <v>7</v>
      </c>
      <c r="K49" s="30">
        <v>8</v>
      </c>
      <c r="L49" s="30">
        <v>9</v>
      </c>
      <c r="M49" s="30">
        <v>10</v>
      </c>
      <c r="N49" s="30">
        <v>11</v>
      </c>
      <c r="O49" s="30">
        <v>12</v>
      </c>
      <c r="P49" s="30">
        <v>13</v>
      </c>
      <c r="Q49" s="30">
        <v>14</v>
      </c>
      <c r="R49" s="30">
        <v>15</v>
      </c>
      <c r="S49" s="30">
        <v>16</v>
      </c>
      <c r="T49" s="30">
        <v>17</v>
      </c>
      <c r="U49" s="30">
        <v>18</v>
      </c>
      <c r="V49" s="30">
        <v>19</v>
      </c>
      <c r="W49" s="30">
        <v>20</v>
      </c>
      <c r="X49" s="30">
        <v>21</v>
      </c>
      <c r="Y49" s="30">
        <v>22</v>
      </c>
      <c r="Z49" s="30">
        <v>23</v>
      </c>
      <c r="AA49" s="30">
        <v>24</v>
      </c>
      <c r="AB49" s="30">
        <v>25</v>
      </c>
      <c r="AC49" s="30">
        <v>26</v>
      </c>
      <c r="AD49" s="30">
        <v>27</v>
      </c>
      <c r="AE49" s="30">
        <v>28</v>
      </c>
      <c r="AF49" s="30">
        <v>29</v>
      </c>
      <c r="AG49" s="30">
        <v>30</v>
      </c>
      <c r="AH49" s="30">
        <v>31</v>
      </c>
      <c r="AI49" s="30">
        <v>32</v>
      </c>
      <c r="AJ49" s="30">
        <v>33</v>
      </c>
      <c r="AK49" s="30">
        <v>34</v>
      </c>
      <c r="AL49" s="30">
        <v>35</v>
      </c>
      <c r="AM49" s="30">
        <v>36</v>
      </c>
      <c r="AN49" s="30">
        <v>37</v>
      </c>
      <c r="AO49" s="30">
        <v>38</v>
      </c>
      <c r="AP49" s="30">
        <v>39</v>
      </c>
      <c r="AQ49" s="30">
        <v>40</v>
      </c>
      <c r="AR49" s="30">
        <v>41</v>
      </c>
      <c r="AS49" s="30">
        <v>42</v>
      </c>
      <c r="AT49" s="30">
        <v>43</v>
      </c>
      <c r="AU49" s="30">
        <v>44</v>
      </c>
      <c r="AV49" s="30">
        <v>45</v>
      </c>
      <c r="AW49" s="30">
        <v>46</v>
      </c>
      <c r="AX49" s="30">
        <v>47</v>
      </c>
      <c r="AY49" s="30">
        <v>48</v>
      </c>
      <c r="AZ49" s="30">
        <v>49</v>
      </c>
      <c r="BA49" s="30">
        <v>50</v>
      </c>
      <c r="BB49" s="30">
        <v>51</v>
      </c>
      <c r="BC49" s="30">
        <v>52</v>
      </c>
      <c r="BD49" s="30">
        <v>53</v>
      </c>
      <c r="BE49" s="30">
        <v>54</v>
      </c>
    </row>
    <row r="50" spans="1:57" ht="16.5">
      <c r="A50" s="52" t="s">
        <v>125</v>
      </c>
      <c r="B50" s="52" t="s">
        <v>21</v>
      </c>
      <c r="C50" s="1">
        <f aca="true" t="shared" si="10" ref="C50:C57">COUNTIF(D50:BE50,"●")</f>
        <v>4</v>
      </c>
      <c r="D50" s="73" t="s">
        <v>101</v>
      </c>
      <c r="E50" s="2"/>
      <c r="F50" s="73" t="s">
        <v>101</v>
      </c>
      <c r="H50" s="73" t="s">
        <v>101</v>
      </c>
      <c r="I50" s="73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2" t="s">
        <v>126</v>
      </c>
      <c r="B51" s="52" t="s">
        <v>21</v>
      </c>
      <c r="C51" s="1">
        <f t="shared" si="10"/>
        <v>1</v>
      </c>
      <c r="D51" s="18"/>
      <c r="E51" s="2"/>
      <c r="F51" s="2"/>
      <c r="H51" s="73" t="s">
        <v>101</v>
      </c>
      <c r="I51" s="7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2" t="s">
        <v>127</v>
      </c>
      <c r="B52" s="52" t="s">
        <v>21</v>
      </c>
      <c r="C52" s="1">
        <f t="shared" si="10"/>
        <v>1</v>
      </c>
      <c r="D52" s="18"/>
      <c r="E52" s="2"/>
      <c r="F52" s="2"/>
      <c r="H52" s="73" t="s">
        <v>101</v>
      </c>
      <c r="I52" s="7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2" t="s">
        <v>128</v>
      </c>
      <c r="B53" s="52" t="s">
        <v>21</v>
      </c>
      <c r="C53" s="1">
        <f t="shared" si="10"/>
        <v>4</v>
      </c>
      <c r="D53" s="73" t="s">
        <v>101</v>
      </c>
      <c r="E53" s="73" t="s">
        <v>101</v>
      </c>
      <c r="F53" s="73" t="s">
        <v>101</v>
      </c>
      <c r="H53" s="73" t="s">
        <v>101</v>
      </c>
      <c r="I53" s="7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2" t="s">
        <v>129</v>
      </c>
      <c r="B54" s="52" t="s">
        <v>21</v>
      </c>
      <c r="C54" s="1">
        <f t="shared" si="10"/>
        <v>5</v>
      </c>
      <c r="D54" s="73" t="s">
        <v>101</v>
      </c>
      <c r="E54" s="73" t="s">
        <v>101</v>
      </c>
      <c r="F54" s="73" t="s">
        <v>101</v>
      </c>
      <c r="H54" s="73" t="s">
        <v>101</v>
      </c>
      <c r="I54" s="73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2" t="s">
        <v>130</v>
      </c>
      <c r="B55" s="52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30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30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68" stopIfTrue="1">
      <formula>B7="신"</formula>
    </cfRule>
    <cfRule type="expression" priority="70" dxfId="169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68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69" operator="equal" stopIfTrue="1">
      <formula>0</formula>
    </cfRule>
  </conditionalFormatting>
  <conditionalFormatting sqref="H50">
    <cfRule type="cellIs" priority="27" dxfId="169" operator="equal" stopIfTrue="1">
      <formula>0</formula>
    </cfRule>
  </conditionalFormatting>
  <conditionalFormatting sqref="H50">
    <cfRule type="expression" priority="26" dxfId="168" stopIfTrue="1">
      <formula>H50="신"</formula>
    </cfRule>
  </conditionalFormatting>
  <conditionalFormatting sqref="H53">
    <cfRule type="cellIs" priority="25" dxfId="169" operator="equal" stopIfTrue="1">
      <formula>0</formula>
    </cfRule>
  </conditionalFormatting>
  <conditionalFormatting sqref="H53">
    <cfRule type="expression" priority="24" dxfId="168" stopIfTrue="1">
      <formula>H53="신"</formula>
    </cfRule>
  </conditionalFormatting>
  <conditionalFormatting sqref="H54">
    <cfRule type="cellIs" priority="23" dxfId="169" operator="equal" stopIfTrue="1">
      <formula>0</formula>
    </cfRule>
  </conditionalFormatting>
  <conditionalFormatting sqref="H54">
    <cfRule type="expression" priority="22" dxfId="168" stopIfTrue="1">
      <formula>H54="신"</formula>
    </cfRule>
  </conditionalFormatting>
  <conditionalFormatting sqref="H51">
    <cfRule type="cellIs" priority="21" dxfId="169" operator="equal" stopIfTrue="1">
      <formula>0</formula>
    </cfRule>
  </conditionalFormatting>
  <conditionalFormatting sqref="H51">
    <cfRule type="expression" priority="20" dxfId="168" stopIfTrue="1">
      <formula>H51="신"</formula>
    </cfRule>
  </conditionalFormatting>
  <conditionalFormatting sqref="H52">
    <cfRule type="cellIs" priority="19" dxfId="169" operator="equal" stopIfTrue="1">
      <formula>0</formula>
    </cfRule>
  </conditionalFormatting>
  <conditionalFormatting sqref="H52">
    <cfRule type="expression" priority="18" dxfId="168" stopIfTrue="1">
      <formula>H52="신"</formula>
    </cfRule>
  </conditionalFormatting>
  <conditionalFormatting sqref="I7:I12">
    <cfRule type="cellIs" priority="17" dxfId="169" operator="equal" stopIfTrue="1">
      <formula>0</formula>
    </cfRule>
  </conditionalFormatting>
  <conditionalFormatting sqref="I15">
    <cfRule type="cellIs" priority="16" dxfId="169" operator="equal" stopIfTrue="1">
      <formula>0</formula>
    </cfRule>
  </conditionalFormatting>
  <conditionalFormatting sqref="I25:I26">
    <cfRule type="cellIs" priority="15" dxfId="169" operator="equal" stopIfTrue="1">
      <formula>0</formula>
    </cfRule>
  </conditionalFormatting>
  <conditionalFormatting sqref="I22">
    <cfRule type="cellIs" priority="14" dxfId="169" operator="equal" stopIfTrue="1">
      <formula>0</formula>
    </cfRule>
  </conditionalFormatting>
  <conditionalFormatting sqref="I24">
    <cfRule type="cellIs" priority="13" dxfId="169" operator="equal" stopIfTrue="1">
      <formula>0</formula>
    </cfRule>
  </conditionalFormatting>
  <conditionalFormatting sqref="I29">
    <cfRule type="cellIs" priority="12" dxfId="169" operator="equal" stopIfTrue="1">
      <formula>0</formula>
    </cfRule>
  </conditionalFormatting>
  <conditionalFormatting sqref="I37:I41">
    <cfRule type="cellIs" priority="11" dxfId="169" operator="equal" stopIfTrue="1">
      <formula>0</formula>
    </cfRule>
  </conditionalFormatting>
  <conditionalFormatting sqref="I50">
    <cfRule type="cellIs" priority="10" dxfId="169" operator="equal" stopIfTrue="1">
      <formula>0</formula>
    </cfRule>
  </conditionalFormatting>
  <conditionalFormatting sqref="I50">
    <cfRule type="expression" priority="9" dxfId="168" stopIfTrue="1">
      <formula>I50="신"</formula>
    </cfRule>
  </conditionalFormatting>
  <conditionalFormatting sqref="I53">
    <cfRule type="cellIs" priority="8" dxfId="169" operator="equal" stopIfTrue="1">
      <formula>0</formula>
    </cfRule>
  </conditionalFormatting>
  <conditionalFormatting sqref="I53">
    <cfRule type="expression" priority="7" dxfId="168" stopIfTrue="1">
      <formula>I53="신"</formula>
    </cfRule>
  </conditionalFormatting>
  <conditionalFormatting sqref="I54">
    <cfRule type="cellIs" priority="6" dxfId="169" operator="equal" stopIfTrue="1">
      <formula>0</formula>
    </cfRule>
  </conditionalFormatting>
  <conditionalFormatting sqref="I54">
    <cfRule type="expression" priority="5" dxfId="168" stopIfTrue="1">
      <formula>I54="신"</formula>
    </cfRule>
  </conditionalFormatting>
  <conditionalFormatting sqref="I51">
    <cfRule type="cellIs" priority="4" dxfId="169" operator="equal" stopIfTrue="1">
      <formula>0</formula>
    </cfRule>
  </conditionalFormatting>
  <conditionalFormatting sqref="I51">
    <cfRule type="expression" priority="3" dxfId="168" stopIfTrue="1">
      <formula>I51="신"</formula>
    </cfRule>
  </conditionalFormatting>
  <conditionalFormatting sqref="I52">
    <cfRule type="cellIs" priority="2" dxfId="169" operator="equal" stopIfTrue="1">
      <formula>0</formula>
    </cfRule>
  </conditionalFormatting>
  <conditionalFormatting sqref="I52">
    <cfRule type="expression" priority="1" dxfId="168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3" customWidth="1"/>
    <col min="2" max="2" width="2.57421875" style="63" customWidth="1"/>
    <col min="3" max="3" width="2.57421875" style="12" customWidth="1"/>
    <col min="4" max="21" width="2.421875" style="12" customWidth="1"/>
    <col min="22" max="22" width="2.421875" style="31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5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7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6" t="s">
        <v>41</v>
      </c>
      <c r="B3" s="57">
        <f>COUNTIF(B7:B13,"재적")</f>
        <v>6</v>
      </c>
      <c r="C3" s="64"/>
      <c r="D3" s="287" t="s">
        <v>36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</row>
    <row r="4" spans="1:57" ht="14.25" customHeight="1">
      <c r="A4" s="58" t="s">
        <v>8</v>
      </c>
      <c r="B4" s="57">
        <f>COUNTIF(B7:B13,"신입")</f>
        <v>0</v>
      </c>
      <c r="C4" s="64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9" t="s">
        <v>9</v>
      </c>
      <c r="B5" s="59"/>
      <c r="C5" s="72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</row>
    <row r="6" spans="1:57" ht="14.25" customHeight="1">
      <c r="A6" s="58" t="s">
        <v>38</v>
      </c>
      <c r="B6" s="58" t="s">
        <v>39</v>
      </c>
      <c r="C6" s="30" t="s">
        <v>37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0">
        <v>6</v>
      </c>
      <c r="J6" s="30">
        <v>7</v>
      </c>
      <c r="K6" s="30">
        <v>8</v>
      </c>
      <c r="L6" s="30">
        <v>9</v>
      </c>
      <c r="M6" s="30">
        <v>10</v>
      </c>
      <c r="N6" s="30">
        <v>11</v>
      </c>
      <c r="O6" s="30">
        <v>12</v>
      </c>
      <c r="P6" s="30">
        <v>13</v>
      </c>
      <c r="Q6" s="30">
        <v>14</v>
      </c>
      <c r="R6" s="30">
        <v>15</v>
      </c>
      <c r="S6" s="30">
        <v>16</v>
      </c>
      <c r="T6" s="30">
        <v>17</v>
      </c>
      <c r="U6" s="30">
        <v>18</v>
      </c>
      <c r="V6" s="30">
        <v>19</v>
      </c>
      <c r="W6" s="30">
        <v>20</v>
      </c>
      <c r="X6" s="30">
        <v>21</v>
      </c>
      <c r="Y6" s="30">
        <v>22</v>
      </c>
      <c r="Z6" s="30">
        <v>23</v>
      </c>
      <c r="AA6" s="30">
        <v>24</v>
      </c>
      <c r="AB6" s="30">
        <v>25</v>
      </c>
      <c r="AC6" s="30">
        <v>26</v>
      </c>
      <c r="AD6" s="30">
        <v>27</v>
      </c>
      <c r="AE6" s="30">
        <v>28</v>
      </c>
      <c r="AF6" s="30">
        <v>29</v>
      </c>
      <c r="AG6" s="30">
        <v>30</v>
      </c>
      <c r="AH6" s="30">
        <v>31</v>
      </c>
      <c r="AI6" s="30">
        <v>32</v>
      </c>
      <c r="AJ6" s="30">
        <v>33</v>
      </c>
      <c r="AK6" s="30">
        <v>34</v>
      </c>
      <c r="AL6" s="30">
        <v>35</v>
      </c>
      <c r="AM6" s="30">
        <v>36</v>
      </c>
      <c r="AN6" s="30">
        <v>37</v>
      </c>
      <c r="AO6" s="30">
        <v>38</v>
      </c>
      <c r="AP6" s="30">
        <v>39</v>
      </c>
      <c r="AQ6" s="30">
        <v>40</v>
      </c>
      <c r="AR6" s="30">
        <v>41</v>
      </c>
      <c r="AS6" s="30">
        <v>42</v>
      </c>
      <c r="AT6" s="30">
        <v>43</v>
      </c>
      <c r="AU6" s="30">
        <v>44</v>
      </c>
      <c r="AV6" s="30">
        <v>45</v>
      </c>
      <c r="AW6" s="30">
        <v>46</v>
      </c>
      <c r="AX6" s="30">
        <v>47</v>
      </c>
      <c r="AY6" s="30">
        <v>48</v>
      </c>
      <c r="AZ6" s="30">
        <v>49</v>
      </c>
      <c r="BA6" s="30">
        <v>50</v>
      </c>
      <c r="BB6" s="30">
        <v>51</v>
      </c>
      <c r="BC6" s="30">
        <v>52</v>
      </c>
      <c r="BD6" s="30">
        <v>53</v>
      </c>
      <c r="BE6" s="30">
        <v>54</v>
      </c>
    </row>
    <row r="7" spans="1:57" ht="14.25" customHeight="1">
      <c r="A7" s="54" t="s">
        <v>131</v>
      </c>
      <c r="B7" s="2" t="s">
        <v>22</v>
      </c>
      <c r="C7" s="1">
        <f aca="true" t="shared" si="2" ref="C7:C12">COUNTIF(D7:BE7,"●")</f>
        <v>1</v>
      </c>
      <c r="D7" s="73"/>
      <c r="E7" s="2"/>
      <c r="F7" s="2"/>
      <c r="G7" s="2"/>
      <c r="H7" s="2"/>
      <c r="I7" s="73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4" t="s">
        <v>48</v>
      </c>
      <c r="B8" s="2" t="s">
        <v>22</v>
      </c>
      <c r="C8" s="1">
        <f t="shared" si="2"/>
        <v>5</v>
      </c>
      <c r="D8" s="73" t="s">
        <v>134</v>
      </c>
      <c r="E8" s="73" t="s">
        <v>101</v>
      </c>
      <c r="F8" s="73" t="s">
        <v>101</v>
      </c>
      <c r="G8" s="2"/>
      <c r="H8" s="73" t="s">
        <v>101</v>
      </c>
      <c r="I8" s="73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4" t="s">
        <v>132</v>
      </c>
      <c r="B9" s="2" t="s">
        <v>22</v>
      </c>
      <c r="C9" s="1">
        <f t="shared" si="2"/>
        <v>6</v>
      </c>
      <c r="D9" s="73" t="s">
        <v>134</v>
      </c>
      <c r="E9" s="73" t="s">
        <v>101</v>
      </c>
      <c r="F9" s="73" t="s">
        <v>101</v>
      </c>
      <c r="G9" s="73" t="s">
        <v>101</v>
      </c>
      <c r="H9" s="73" t="s">
        <v>101</v>
      </c>
      <c r="I9" s="73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4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4" t="s">
        <v>133</v>
      </c>
      <c r="B11" s="2" t="s">
        <v>22</v>
      </c>
      <c r="C11" s="1">
        <f t="shared" si="2"/>
        <v>6</v>
      </c>
      <c r="D11" s="73" t="s">
        <v>134</v>
      </c>
      <c r="E11" s="73" t="s">
        <v>101</v>
      </c>
      <c r="F11" s="73" t="s">
        <v>101</v>
      </c>
      <c r="G11" s="73" t="s">
        <v>101</v>
      </c>
      <c r="H11" s="73" t="s">
        <v>101</v>
      </c>
      <c r="I11" s="73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4" t="s">
        <v>201</v>
      </c>
      <c r="B12" s="2" t="s">
        <v>22</v>
      </c>
      <c r="C12" s="1">
        <f t="shared" si="2"/>
        <v>4</v>
      </c>
      <c r="D12" s="2"/>
      <c r="E12" s="73" t="s">
        <v>101</v>
      </c>
      <c r="F12" s="73" t="s">
        <v>101</v>
      </c>
      <c r="G12" s="2"/>
      <c r="H12" s="73" t="s">
        <v>101</v>
      </c>
      <c r="I12" s="73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3"/>
      <c r="B13" s="58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5" t="s">
        <v>135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6" t="s">
        <v>41</v>
      </c>
      <c r="B16" s="57">
        <f>COUNTIF(B20:B26,"재적")</f>
        <v>5</v>
      </c>
      <c r="C16" s="64"/>
      <c r="D16" s="287" t="s">
        <v>36</v>
      </c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</row>
    <row r="17" spans="1:57" ht="14.25" customHeight="1">
      <c r="A17" s="58" t="s">
        <v>8</v>
      </c>
      <c r="B17" s="57">
        <f>COUNTIF(B20:B26,"신입")</f>
        <v>0</v>
      </c>
      <c r="C17" s="64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9" t="s">
        <v>9</v>
      </c>
      <c r="B18" s="59"/>
      <c r="C18" s="64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</row>
    <row r="19" spans="1:57" ht="14.25" customHeight="1">
      <c r="A19" s="58" t="s">
        <v>38</v>
      </c>
      <c r="B19" s="58" t="s">
        <v>39</v>
      </c>
      <c r="C19" s="30" t="s">
        <v>37</v>
      </c>
      <c r="D19" s="30">
        <v>1</v>
      </c>
      <c r="E19" s="30">
        <v>2</v>
      </c>
      <c r="F19" s="30">
        <v>3</v>
      </c>
      <c r="G19" s="30">
        <v>4</v>
      </c>
      <c r="H19" s="30">
        <v>5</v>
      </c>
      <c r="I19" s="30">
        <v>6</v>
      </c>
      <c r="J19" s="30">
        <v>7</v>
      </c>
      <c r="K19" s="30">
        <v>8</v>
      </c>
      <c r="L19" s="30">
        <v>9</v>
      </c>
      <c r="M19" s="30">
        <v>10</v>
      </c>
      <c r="N19" s="30">
        <v>11</v>
      </c>
      <c r="O19" s="30">
        <v>12</v>
      </c>
      <c r="P19" s="30">
        <v>13</v>
      </c>
      <c r="Q19" s="30">
        <v>14</v>
      </c>
      <c r="R19" s="30">
        <v>15</v>
      </c>
      <c r="S19" s="30">
        <v>16</v>
      </c>
      <c r="T19" s="30">
        <v>17</v>
      </c>
      <c r="U19" s="30">
        <v>18</v>
      </c>
      <c r="V19" s="30">
        <v>19</v>
      </c>
      <c r="W19" s="30">
        <v>20</v>
      </c>
      <c r="X19" s="30">
        <v>21</v>
      </c>
      <c r="Y19" s="30">
        <v>22</v>
      </c>
      <c r="Z19" s="30">
        <v>23</v>
      </c>
      <c r="AA19" s="30">
        <v>24</v>
      </c>
      <c r="AB19" s="30">
        <v>25</v>
      </c>
      <c r="AC19" s="30">
        <v>26</v>
      </c>
      <c r="AD19" s="30">
        <v>27</v>
      </c>
      <c r="AE19" s="30">
        <v>28</v>
      </c>
      <c r="AF19" s="30">
        <v>29</v>
      </c>
      <c r="AG19" s="30">
        <v>30</v>
      </c>
      <c r="AH19" s="30">
        <v>31</v>
      </c>
      <c r="AI19" s="30">
        <v>32</v>
      </c>
      <c r="AJ19" s="30">
        <v>33</v>
      </c>
      <c r="AK19" s="30">
        <v>34</v>
      </c>
      <c r="AL19" s="30">
        <v>35</v>
      </c>
      <c r="AM19" s="30">
        <v>36</v>
      </c>
      <c r="AN19" s="30">
        <v>37</v>
      </c>
      <c r="AO19" s="30">
        <v>38</v>
      </c>
      <c r="AP19" s="30">
        <v>39</v>
      </c>
      <c r="AQ19" s="30">
        <v>40</v>
      </c>
      <c r="AR19" s="30">
        <v>41</v>
      </c>
      <c r="AS19" s="30">
        <v>42</v>
      </c>
      <c r="AT19" s="30">
        <v>43</v>
      </c>
      <c r="AU19" s="30">
        <v>44</v>
      </c>
      <c r="AV19" s="30">
        <v>45</v>
      </c>
      <c r="AW19" s="30">
        <v>46</v>
      </c>
      <c r="AX19" s="30">
        <v>47</v>
      </c>
      <c r="AY19" s="30">
        <v>48</v>
      </c>
      <c r="AZ19" s="30">
        <v>49</v>
      </c>
      <c r="BA19" s="30">
        <v>50</v>
      </c>
      <c r="BB19" s="30">
        <v>51</v>
      </c>
      <c r="BC19" s="30">
        <v>52</v>
      </c>
      <c r="BD19" s="30">
        <v>53</v>
      </c>
      <c r="BE19" s="30">
        <v>54</v>
      </c>
    </row>
    <row r="20" spans="1:57" ht="16.5">
      <c r="A20" s="54" t="s">
        <v>136</v>
      </c>
      <c r="B20" s="2" t="s">
        <v>22</v>
      </c>
      <c r="C20" s="1">
        <f>COUNTIF(D20:BE20,"●")</f>
        <v>2</v>
      </c>
      <c r="D20" s="18"/>
      <c r="E20" s="73" t="s">
        <v>101</v>
      </c>
      <c r="F20" s="2"/>
      <c r="G20" s="2"/>
      <c r="H20" s="2"/>
      <c r="I20" s="73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4" t="s">
        <v>137</v>
      </c>
      <c r="B21" s="2" t="s">
        <v>22</v>
      </c>
      <c r="C21" s="1">
        <f>COUNTIF(D21:BE21,"●")</f>
        <v>2</v>
      </c>
      <c r="D21" s="18"/>
      <c r="E21" s="73" t="s">
        <v>101</v>
      </c>
      <c r="F21" s="2"/>
      <c r="G21" s="2"/>
      <c r="H21" s="2"/>
      <c r="I21" s="73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4" t="s">
        <v>138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4" t="s">
        <v>139</v>
      </c>
      <c r="B23" s="2" t="s">
        <v>22</v>
      </c>
      <c r="C23" s="1">
        <f>COUNTIF(D23:BE23,"●")</f>
        <v>2</v>
      </c>
      <c r="D23" s="18"/>
      <c r="E23" s="73" t="s">
        <v>101</v>
      </c>
      <c r="F23" s="32"/>
      <c r="G23" s="2"/>
      <c r="H23" s="2"/>
      <c r="I23" s="73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4" t="s">
        <v>140</v>
      </c>
      <c r="B24" s="2" t="s">
        <v>22</v>
      </c>
      <c r="C24" s="1">
        <f>COUNTIF(D24:BE24,"●")</f>
        <v>3</v>
      </c>
      <c r="D24" s="73" t="s">
        <v>134</v>
      </c>
      <c r="E24" s="73" t="s">
        <v>101</v>
      </c>
      <c r="F24" s="73" t="s">
        <v>101</v>
      </c>
      <c r="G24" s="2"/>
      <c r="H24" s="2"/>
      <c r="I24" s="73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4"/>
      <c r="B25" s="58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4"/>
      <c r="B26" s="58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1" t="s">
        <v>146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6" t="s">
        <v>41</v>
      </c>
      <c r="B29" s="57">
        <f>COUNTIF(B33:B41,"재적")</f>
        <v>7</v>
      </c>
      <c r="C29" s="64"/>
      <c r="D29" s="287" t="s">
        <v>36</v>
      </c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</row>
    <row r="30" spans="1:57" ht="16.5">
      <c r="A30" s="58" t="s">
        <v>8</v>
      </c>
      <c r="B30" s="57">
        <f>COUNTIF(B33:B41,"신입")</f>
        <v>0</v>
      </c>
      <c r="C30" s="64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9" t="s">
        <v>9</v>
      </c>
      <c r="B31" s="62"/>
      <c r="C31" s="72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</row>
    <row r="32" spans="1:57" ht="14.25" customHeight="1">
      <c r="A32" s="58" t="s">
        <v>38</v>
      </c>
      <c r="B32" s="58" t="s">
        <v>39</v>
      </c>
      <c r="C32" s="30" t="s">
        <v>40</v>
      </c>
      <c r="D32" s="30">
        <v>1</v>
      </c>
      <c r="E32" s="30">
        <v>2</v>
      </c>
      <c r="F32" s="30">
        <v>3</v>
      </c>
      <c r="G32" s="30">
        <v>4</v>
      </c>
      <c r="H32" s="30">
        <v>5</v>
      </c>
      <c r="I32" s="30">
        <v>6</v>
      </c>
      <c r="J32" s="30">
        <v>7</v>
      </c>
      <c r="K32" s="30">
        <v>8</v>
      </c>
      <c r="L32" s="30">
        <v>9</v>
      </c>
      <c r="M32" s="30">
        <v>10</v>
      </c>
      <c r="N32" s="30">
        <v>11</v>
      </c>
      <c r="O32" s="30">
        <v>12</v>
      </c>
      <c r="P32" s="30">
        <v>13</v>
      </c>
      <c r="Q32" s="30">
        <v>14</v>
      </c>
      <c r="R32" s="30">
        <v>15</v>
      </c>
      <c r="S32" s="30">
        <v>16</v>
      </c>
      <c r="T32" s="30">
        <v>17</v>
      </c>
      <c r="U32" s="30">
        <v>18</v>
      </c>
      <c r="V32" s="30">
        <v>19</v>
      </c>
      <c r="W32" s="30">
        <v>20</v>
      </c>
      <c r="X32" s="30">
        <v>21</v>
      </c>
      <c r="Y32" s="30">
        <v>22</v>
      </c>
      <c r="Z32" s="30">
        <v>23</v>
      </c>
      <c r="AA32" s="30">
        <v>24</v>
      </c>
      <c r="AB32" s="30">
        <v>25</v>
      </c>
      <c r="AC32" s="30">
        <v>26</v>
      </c>
      <c r="AD32" s="30">
        <v>27</v>
      </c>
      <c r="AE32" s="30">
        <v>28</v>
      </c>
      <c r="AF32" s="30">
        <v>29</v>
      </c>
      <c r="AG32" s="30">
        <v>30</v>
      </c>
      <c r="AH32" s="30">
        <v>31</v>
      </c>
      <c r="AI32" s="30">
        <v>32</v>
      </c>
      <c r="AJ32" s="30">
        <v>33</v>
      </c>
      <c r="AK32" s="30">
        <v>34</v>
      </c>
      <c r="AL32" s="30">
        <v>35</v>
      </c>
      <c r="AM32" s="30">
        <v>36</v>
      </c>
      <c r="AN32" s="30">
        <v>37</v>
      </c>
      <c r="AO32" s="30">
        <v>38</v>
      </c>
      <c r="AP32" s="30">
        <v>39</v>
      </c>
      <c r="AQ32" s="30">
        <v>40</v>
      </c>
      <c r="AR32" s="30">
        <v>41</v>
      </c>
      <c r="AS32" s="30">
        <v>42</v>
      </c>
      <c r="AT32" s="30">
        <v>43</v>
      </c>
      <c r="AU32" s="30">
        <v>44</v>
      </c>
      <c r="AV32" s="30">
        <v>45</v>
      </c>
      <c r="AW32" s="30">
        <v>46</v>
      </c>
      <c r="AX32" s="30">
        <v>47</v>
      </c>
      <c r="AY32" s="30">
        <v>48</v>
      </c>
      <c r="AZ32" s="30">
        <v>49</v>
      </c>
      <c r="BA32" s="30">
        <v>50</v>
      </c>
      <c r="BB32" s="30">
        <v>51</v>
      </c>
      <c r="BC32" s="30">
        <v>52</v>
      </c>
      <c r="BD32" s="30">
        <v>53</v>
      </c>
      <c r="BE32" s="30">
        <v>54</v>
      </c>
    </row>
    <row r="33" spans="1:57" ht="16.5">
      <c r="A33" s="54" t="s">
        <v>141</v>
      </c>
      <c r="B33" s="2" t="s">
        <v>22</v>
      </c>
      <c r="C33" s="1">
        <f aca="true" t="shared" si="7" ref="C33:C39">COUNTIF(D33:BE33,"●")</f>
        <v>6</v>
      </c>
      <c r="D33" s="73" t="s">
        <v>134</v>
      </c>
      <c r="E33" s="73" t="s">
        <v>101</v>
      </c>
      <c r="F33" s="73" t="s">
        <v>101</v>
      </c>
      <c r="G33" s="73" t="s">
        <v>101</v>
      </c>
      <c r="H33" s="73" t="s">
        <v>101</v>
      </c>
      <c r="I33" s="73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4" t="s">
        <v>142</v>
      </c>
      <c r="B34" s="2" t="s">
        <v>22</v>
      </c>
      <c r="C34" s="1">
        <f t="shared" si="7"/>
        <v>6</v>
      </c>
      <c r="D34" s="73" t="s">
        <v>134</v>
      </c>
      <c r="E34" s="73" t="s">
        <v>101</v>
      </c>
      <c r="F34" s="73" t="s">
        <v>101</v>
      </c>
      <c r="G34" s="73" t="s">
        <v>101</v>
      </c>
      <c r="H34" s="73" t="s">
        <v>101</v>
      </c>
      <c r="I34" s="73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4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4" t="s">
        <v>143</v>
      </c>
      <c r="B36" s="2" t="s">
        <v>22</v>
      </c>
      <c r="C36" s="1">
        <f t="shared" si="7"/>
        <v>5</v>
      </c>
      <c r="D36" s="73" t="s">
        <v>134</v>
      </c>
      <c r="E36" s="73" t="s">
        <v>101</v>
      </c>
      <c r="F36" s="73" t="s">
        <v>101</v>
      </c>
      <c r="G36" s="2"/>
      <c r="H36" s="73" t="s">
        <v>101</v>
      </c>
      <c r="I36" s="73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4" t="s">
        <v>144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4" t="s">
        <v>54</v>
      </c>
      <c r="B38" s="2" t="s">
        <v>22</v>
      </c>
      <c r="C38" s="1">
        <f t="shared" si="7"/>
        <v>2</v>
      </c>
      <c r="D38" s="73" t="s">
        <v>134</v>
      </c>
      <c r="E38" s="2"/>
      <c r="F38" s="2"/>
      <c r="G38" s="2"/>
      <c r="H38" s="73" t="s">
        <v>101</v>
      </c>
      <c r="I38" s="7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4" t="s">
        <v>145</v>
      </c>
      <c r="B39" s="2" t="s">
        <v>22</v>
      </c>
      <c r="C39" s="1">
        <f t="shared" si="7"/>
        <v>5</v>
      </c>
      <c r="D39" s="73" t="s">
        <v>134</v>
      </c>
      <c r="E39" s="73" t="s">
        <v>101</v>
      </c>
      <c r="F39" s="73" t="s">
        <v>101</v>
      </c>
      <c r="G39" s="2"/>
      <c r="H39" s="73" t="s">
        <v>101</v>
      </c>
      <c r="I39" s="73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60"/>
      <c r="B40" s="58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60"/>
      <c r="B41" s="58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68" stopIfTrue="1">
      <formula>B7="신"</formula>
    </cfRule>
    <cfRule type="expression" priority="47" dxfId="169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68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69" operator="equal" stopIfTrue="1">
      <formula>0</formula>
    </cfRule>
  </conditionalFormatting>
  <conditionalFormatting sqref="E23">
    <cfRule type="cellIs" priority="35" dxfId="169" operator="equal" stopIfTrue="1">
      <formula>0</formula>
    </cfRule>
  </conditionalFormatting>
  <conditionalFormatting sqref="E24">
    <cfRule type="cellIs" priority="34" dxfId="169" operator="equal" stopIfTrue="1">
      <formula>0</formula>
    </cfRule>
  </conditionalFormatting>
  <conditionalFormatting sqref="E33:E34">
    <cfRule type="cellIs" priority="33" dxfId="169" operator="equal" stopIfTrue="1">
      <formula>0</formula>
    </cfRule>
  </conditionalFormatting>
  <conditionalFormatting sqref="F36">
    <cfRule type="cellIs" priority="32" dxfId="169" operator="equal" stopIfTrue="1">
      <formula>0</formula>
    </cfRule>
  </conditionalFormatting>
  <conditionalFormatting sqref="E36">
    <cfRule type="cellIs" priority="31" dxfId="169" operator="equal" stopIfTrue="1">
      <formula>0</formula>
    </cfRule>
  </conditionalFormatting>
  <conditionalFormatting sqref="E39">
    <cfRule type="cellIs" priority="30" dxfId="169" operator="equal" stopIfTrue="1">
      <formula>0</formula>
    </cfRule>
  </conditionalFormatting>
  <conditionalFormatting sqref="F8:F11">
    <cfRule type="cellIs" priority="29" dxfId="169" operator="equal" stopIfTrue="1">
      <formula>0</formula>
    </cfRule>
  </conditionalFormatting>
  <conditionalFormatting sqref="F24">
    <cfRule type="expression" priority="28" dxfId="168" stopIfTrue="1">
      <formula>F24="신"</formula>
    </cfRule>
  </conditionalFormatting>
  <conditionalFormatting sqref="F24">
    <cfRule type="cellIs" priority="27" dxfId="169" operator="equal" stopIfTrue="1">
      <formula>0</formula>
    </cfRule>
  </conditionalFormatting>
  <conditionalFormatting sqref="F33:F34">
    <cfRule type="cellIs" priority="26" dxfId="169" operator="equal" stopIfTrue="1">
      <formula>0</formula>
    </cfRule>
  </conditionalFormatting>
  <conditionalFormatting sqref="F36">
    <cfRule type="cellIs" priority="25" dxfId="169" operator="equal" stopIfTrue="1">
      <formula>0</formula>
    </cfRule>
  </conditionalFormatting>
  <conditionalFormatting sqref="F39">
    <cfRule type="cellIs" priority="24" dxfId="169" operator="equal" stopIfTrue="1">
      <formula>0</formula>
    </cfRule>
  </conditionalFormatting>
  <conditionalFormatting sqref="G9">
    <cfRule type="cellIs" priority="23" dxfId="169" operator="equal" stopIfTrue="1">
      <formula>0</formula>
    </cfRule>
  </conditionalFormatting>
  <conditionalFormatting sqref="G11">
    <cfRule type="cellIs" priority="22" dxfId="169" operator="equal" stopIfTrue="1">
      <formula>0</formula>
    </cfRule>
  </conditionalFormatting>
  <conditionalFormatting sqref="G33:G34">
    <cfRule type="cellIs" priority="21" dxfId="169" operator="equal" stopIfTrue="1">
      <formula>0</formula>
    </cfRule>
  </conditionalFormatting>
  <conditionalFormatting sqref="H8:H11">
    <cfRule type="cellIs" priority="20" dxfId="169" operator="equal" stopIfTrue="1">
      <formula>0</formula>
    </cfRule>
  </conditionalFormatting>
  <conditionalFormatting sqref="H36">
    <cfRule type="cellIs" priority="19" dxfId="169" operator="equal" stopIfTrue="1">
      <formula>0</formula>
    </cfRule>
  </conditionalFormatting>
  <conditionalFormatting sqref="H33:H34">
    <cfRule type="cellIs" priority="18" dxfId="169" operator="equal" stopIfTrue="1">
      <formula>0</formula>
    </cfRule>
  </conditionalFormatting>
  <conditionalFormatting sqref="H36">
    <cfRule type="cellIs" priority="17" dxfId="169" operator="equal" stopIfTrue="1">
      <formula>0</formula>
    </cfRule>
  </conditionalFormatting>
  <conditionalFormatting sqref="H39">
    <cfRule type="cellIs" priority="16" dxfId="169" operator="equal" stopIfTrue="1">
      <formula>0</formula>
    </cfRule>
  </conditionalFormatting>
  <conditionalFormatting sqref="H38">
    <cfRule type="cellIs" priority="15" dxfId="169" operator="equal" stopIfTrue="1">
      <formula>0</formula>
    </cfRule>
  </conditionalFormatting>
  <conditionalFormatting sqref="I8:I11">
    <cfRule type="cellIs" priority="14" dxfId="169" operator="equal" stopIfTrue="1">
      <formula>0</formula>
    </cfRule>
  </conditionalFormatting>
  <conditionalFormatting sqref="I7">
    <cfRule type="cellIs" priority="13" dxfId="169" operator="equal" stopIfTrue="1">
      <formula>0</formula>
    </cfRule>
  </conditionalFormatting>
  <conditionalFormatting sqref="I12">
    <cfRule type="cellIs" priority="12" dxfId="169" operator="equal" stopIfTrue="1">
      <formula>0</formula>
    </cfRule>
  </conditionalFormatting>
  <conditionalFormatting sqref="H12">
    <cfRule type="cellIs" priority="11" dxfId="169" operator="equal" stopIfTrue="1">
      <formula>0</formula>
    </cfRule>
  </conditionalFormatting>
  <conditionalFormatting sqref="E12">
    <cfRule type="cellIs" priority="10" dxfId="169" operator="equal" stopIfTrue="1">
      <formula>0</formula>
    </cfRule>
  </conditionalFormatting>
  <conditionalFormatting sqref="F12">
    <cfRule type="cellIs" priority="9" dxfId="169" operator="equal" stopIfTrue="1">
      <formula>0</formula>
    </cfRule>
  </conditionalFormatting>
  <conditionalFormatting sqref="I20:I21">
    <cfRule type="cellIs" priority="8" dxfId="169" operator="equal" stopIfTrue="1">
      <formula>0</formula>
    </cfRule>
  </conditionalFormatting>
  <conditionalFormatting sqref="I23">
    <cfRule type="cellIs" priority="7" dxfId="169" operator="equal" stopIfTrue="1">
      <formula>0</formula>
    </cfRule>
  </conditionalFormatting>
  <conditionalFormatting sqref="I24">
    <cfRule type="cellIs" priority="6" dxfId="169" operator="equal" stopIfTrue="1">
      <formula>0</formula>
    </cfRule>
  </conditionalFormatting>
  <conditionalFormatting sqref="I36">
    <cfRule type="cellIs" priority="5" dxfId="169" operator="equal" stopIfTrue="1">
      <formula>0</formula>
    </cfRule>
  </conditionalFormatting>
  <conditionalFormatting sqref="I33:I34">
    <cfRule type="cellIs" priority="4" dxfId="169" operator="equal" stopIfTrue="1">
      <formula>0</formula>
    </cfRule>
  </conditionalFormatting>
  <conditionalFormatting sqref="I36">
    <cfRule type="cellIs" priority="3" dxfId="169" operator="equal" stopIfTrue="1">
      <formula>0</formula>
    </cfRule>
  </conditionalFormatting>
  <conditionalFormatting sqref="I39">
    <cfRule type="cellIs" priority="2" dxfId="169" operator="equal" stopIfTrue="1">
      <formula>0</formula>
    </cfRule>
  </conditionalFormatting>
  <conditionalFormatting sqref="I38">
    <cfRule type="cellIs" priority="1" dxfId="169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20" width="2.421875" style="84" customWidth="1"/>
    <col min="21" max="21" width="2.421875" style="48" customWidth="1"/>
    <col min="22" max="56" width="2.421875" style="84" customWidth="1"/>
    <col min="57" max="16384" width="9.00390625" style="84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6" t="s">
        <v>67</v>
      </c>
      <c r="B4" s="4">
        <f>SUM(C4:BD4)</f>
        <v>29</v>
      </c>
      <c r="C4" s="4"/>
      <c r="D4" s="4"/>
      <c r="E4" s="83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6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6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6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6" t="s">
        <v>99</v>
      </c>
      <c r="B8" s="4">
        <f t="shared" si="0"/>
        <v>28</v>
      </c>
      <c r="C8" s="4"/>
      <c r="D8" s="4"/>
      <c r="E8" s="4">
        <v>28</v>
      </c>
      <c r="F8" s="4"/>
      <c r="G8" s="8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6" t="s">
        <v>196</v>
      </c>
      <c r="B9" s="4">
        <f t="shared" si="0"/>
        <v>2</v>
      </c>
      <c r="C9" s="4"/>
      <c r="D9" s="4"/>
      <c r="E9" s="83"/>
      <c r="F9" s="83"/>
      <c r="G9" s="83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6"/>
      <c r="B10" s="4">
        <f t="shared" si="0"/>
        <v>0</v>
      </c>
      <c r="C10" s="4"/>
      <c r="D10" s="4"/>
      <c r="E10" s="83"/>
      <c r="F10" s="4"/>
      <c r="G10" s="8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90" t="s">
        <v>15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2"/>
    </row>
    <row r="12" spans="1:56" ht="19.5" customHeight="1">
      <c r="A12" s="293" t="s">
        <v>102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2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6" t="s">
        <v>71</v>
      </c>
      <c r="B14" s="4">
        <f t="shared" si="0"/>
        <v>3</v>
      </c>
      <c r="C14" s="4"/>
      <c r="D14" s="4"/>
      <c r="E14" s="83"/>
      <c r="F14" s="4"/>
      <c r="G14" s="4">
        <v>3</v>
      </c>
      <c r="H14" s="83"/>
      <c r="I14" s="83"/>
      <c r="J14" s="4"/>
      <c r="K14" s="4"/>
      <c r="L14" s="8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6" t="s">
        <v>72</v>
      </c>
      <c r="B15" s="4">
        <f t="shared" si="0"/>
        <v>0</v>
      </c>
      <c r="C15" s="4"/>
      <c r="D15" s="4"/>
      <c r="E15" s="83"/>
      <c r="F15" s="83"/>
      <c r="G15" s="83"/>
      <c r="H15" s="83"/>
      <c r="I15" s="83"/>
      <c r="J15" s="83"/>
      <c r="K15" s="83"/>
      <c r="L15" s="8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6" t="s">
        <v>73</v>
      </c>
      <c r="B16" s="4">
        <f t="shared" si="0"/>
        <v>3</v>
      </c>
      <c r="C16" s="4"/>
      <c r="D16" s="4"/>
      <c r="E16" s="83">
        <v>3</v>
      </c>
      <c r="F16" s="4"/>
      <c r="G16" s="83"/>
      <c r="H16" s="83"/>
      <c r="I16" s="83"/>
      <c r="J16" s="83"/>
      <c r="K16" s="83"/>
      <c r="L16" s="8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6"/>
      <c r="B17" s="4">
        <f t="shared" si="0"/>
        <v>0</v>
      </c>
      <c r="C17" s="4"/>
      <c r="D17" s="4"/>
      <c r="E17" s="83"/>
      <c r="F17" s="4"/>
      <c r="G17" s="83"/>
      <c r="H17" s="4"/>
      <c r="I17" s="4"/>
      <c r="J17" s="4"/>
      <c r="K17" s="83"/>
      <c r="L17" s="8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6"/>
      <c r="B18" s="4">
        <f t="shared" si="0"/>
        <v>0</v>
      </c>
      <c r="C18" s="4"/>
      <c r="D18" s="4"/>
      <c r="E18" s="83"/>
      <c r="F18" s="4"/>
      <c r="G18" s="4"/>
      <c r="H18" s="83"/>
      <c r="I18" s="83"/>
      <c r="J18" s="83"/>
      <c r="K18" s="83"/>
      <c r="L18" s="8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90" t="s">
        <v>1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2"/>
    </row>
    <row r="20" spans="1:56" ht="19.5" customHeight="1">
      <c r="A20" s="293" t="s">
        <v>59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  <c r="AN20" s="291"/>
      <c r="AO20" s="291"/>
      <c r="AP20" s="291"/>
      <c r="AQ20" s="291"/>
      <c r="AR20" s="291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2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6" t="s">
        <v>74</v>
      </c>
      <c r="B22" s="4">
        <f t="shared" si="0"/>
        <v>40</v>
      </c>
      <c r="C22" s="4"/>
      <c r="D22" s="4">
        <v>10</v>
      </c>
      <c r="E22" s="83">
        <v>20</v>
      </c>
      <c r="F22" s="83"/>
      <c r="G22" s="83">
        <v>7</v>
      </c>
      <c r="H22" s="83">
        <v>3</v>
      </c>
      <c r="I22" s="83"/>
      <c r="J22" s="83"/>
      <c r="K22" s="83"/>
      <c r="L22" s="8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6" t="s">
        <v>75</v>
      </c>
      <c r="B23" s="4">
        <f t="shared" si="0"/>
        <v>9</v>
      </c>
      <c r="C23" s="4"/>
      <c r="D23" s="4">
        <v>7</v>
      </c>
      <c r="E23" s="83"/>
      <c r="F23" s="4"/>
      <c r="G23" s="83"/>
      <c r="H23" s="83">
        <v>2</v>
      </c>
      <c r="I23" s="83"/>
      <c r="J23" s="83"/>
      <c r="K23" s="83"/>
      <c r="L23" s="8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6" t="s">
        <v>76</v>
      </c>
      <c r="B24" s="4">
        <f t="shared" si="0"/>
        <v>7</v>
      </c>
      <c r="C24" s="4"/>
      <c r="D24" s="4">
        <v>7</v>
      </c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6" t="s">
        <v>77</v>
      </c>
      <c r="B25" s="4">
        <f t="shared" si="0"/>
        <v>28</v>
      </c>
      <c r="C25" s="4"/>
      <c r="D25" s="4">
        <v>7</v>
      </c>
      <c r="E25" s="83">
        <v>7</v>
      </c>
      <c r="F25" s="83"/>
      <c r="G25" s="83">
        <v>7</v>
      </c>
      <c r="H25" s="83">
        <v>7</v>
      </c>
      <c r="I25" s="4"/>
      <c r="J25" s="83"/>
      <c r="K25" s="83"/>
      <c r="L25" s="8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6" t="s">
        <v>78</v>
      </c>
      <c r="B26" s="4">
        <f t="shared" si="0"/>
        <v>22</v>
      </c>
      <c r="C26" s="4"/>
      <c r="D26" s="4">
        <v>1</v>
      </c>
      <c r="E26" s="83">
        <v>7</v>
      </c>
      <c r="F26" s="4"/>
      <c r="G26" s="83">
        <v>7</v>
      </c>
      <c r="H26" s="4">
        <v>7</v>
      </c>
      <c r="I26" s="83"/>
      <c r="J26" s="4"/>
      <c r="K26" s="83"/>
      <c r="L26" s="83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6"/>
      <c r="B27" s="4">
        <f t="shared" si="0"/>
        <v>0</v>
      </c>
      <c r="C27" s="4"/>
      <c r="D27" s="4"/>
      <c r="E27" s="83"/>
      <c r="F27" s="4"/>
      <c r="G27" s="8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6"/>
      <c r="B28" s="4">
        <f t="shared" si="0"/>
        <v>0</v>
      </c>
      <c r="C28" s="4"/>
      <c r="D28" s="4"/>
      <c r="E28" s="8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69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68" stopIfTrue="1">
      <formula>F4="신"</formula>
    </cfRule>
  </conditionalFormatting>
  <conditionalFormatting sqref="A4:A10 A22:A28 A14:A18">
    <cfRule type="expression" priority="5" dxfId="168" stopIfTrue="1">
      <formula>#REF!="신"</formula>
    </cfRule>
    <cfRule type="expression" priority="6" dxfId="16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8" customWidth="1"/>
    <col min="2" max="2" width="2.57421875" style="84" customWidth="1"/>
    <col min="3" max="56" width="2.421875" style="84" customWidth="1"/>
    <col min="57" max="16384" width="9.00390625" style="84" customWidth="1"/>
  </cols>
  <sheetData>
    <row r="1" spans="1:56" ht="19.5" customHeight="1">
      <c r="A1" s="9" t="s">
        <v>162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7" t="s">
        <v>163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156</v>
      </c>
      <c r="B3" s="4" t="s">
        <v>164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5" t="s">
        <v>165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5" t="s">
        <v>166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5" t="s">
        <v>167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5" t="s">
        <v>168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5" t="s">
        <v>169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5" t="s">
        <v>170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5" t="s">
        <v>171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81" t="s">
        <v>172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6" t="s">
        <v>199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94" t="s">
        <v>173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6"/>
    </row>
    <row r="14" spans="1:56" ht="19.5" customHeight="1">
      <c r="A14" s="293" t="s">
        <v>174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2"/>
    </row>
    <row r="15" spans="1:56" ht="19.5" customHeight="1">
      <c r="A15" s="4" t="s">
        <v>156</v>
      </c>
      <c r="B15" s="4" t="s">
        <v>164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5" t="s">
        <v>175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5" t="s">
        <v>176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5" t="s">
        <v>177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5" t="s">
        <v>178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5" t="s">
        <v>179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5" t="s">
        <v>180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5" t="s">
        <v>181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81" t="s">
        <v>200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90" t="s">
        <v>182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  <c r="AN25" s="291"/>
      <c r="AO25" s="291"/>
      <c r="AP25" s="291"/>
      <c r="AQ25" s="291"/>
      <c r="AR25" s="291"/>
      <c r="AS25" s="291"/>
      <c r="AT25" s="291"/>
      <c r="AU25" s="291"/>
      <c r="AV25" s="291"/>
      <c r="AW25" s="291"/>
      <c r="AX25" s="291"/>
      <c r="AY25" s="291"/>
      <c r="AZ25" s="291"/>
      <c r="BA25" s="291"/>
      <c r="BB25" s="291"/>
      <c r="BC25" s="291"/>
      <c r="BD25" s="292"/>
    </row>
    <row r="26" spans="1:56" ht="19.5" customHeight="1">
      <c r="A26" s="293" t="s">
        <v>183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2"/>
    </row>
    <row r="27" spans="1:56" ht="19.5" customHeight="1">
      <c r="A27" s="4" t="s">
        <v>156</v>
      </c>
      <c r="B27" s="4" t="s">
        <v>164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5" t="s">
        <v>184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5" t="s">
        <v>185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5" t="s">
        <v>186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5" t="s">
        <v>187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5" t="s">
        <v>188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8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8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94" t="s">
        <v>189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6"/>
    </row>
    <row r="36" spans="1:56" ht="19.5" customHeight="1">
      <c r="A36" s="293" t="s">
        <v>190</v>
      </c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2"/>
    </row>
    <row r="37" spans="1:56" ht="19.5" customHeight="1">
      <c r="A37" s="4" t="s">
        <v>156</v>
      </c>
      <c r="B37" s="4" t="s">
        <v>164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5" t="s">
        <v>191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5" t="s">
        <v>126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5" t="s">
        <v>127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5" t="s">
        <v>128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5" t="s">
        <v>129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5" t="s">
        <v>130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68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69" operator="equal" stopIfTrue="1">
      <formula>0</formula>
    </cfRule>
  </conditionalFormatting>
  <conditionalFormatting sqref="C38">
    <cfRule type="expression" priority="6" dxfId="168" stopIfTrue="1">
      <formula>C38="신"</formula>
    </cfRule>
  </conditionalFormatting>
  <conditionalFormatting sqref="C41">
    <cfRule type="expression" priority="5" dxfId="168" stopIfTrue="1">
      <formula>C41="신"</formula>
    </cfRule>
  </conditionalFormatting>
  <conditionalFormatting sqref="C42">
    <cfRule type="expression" priority="4" dxfId="168" stopIfTrue="1">
      <formula>C42="신"</formula>
    </cfRule>
  </conditionalFormatting>
  <conditionalFormatting sqref="A44:A45 A4:A12 A16:A24 A28:A34">
    <cfRule type="expression" priority="11" dxfId="168" stopIfTrue="1">
      <formula>#REF!="신"</formula>
    </cfRule>
    <cfRule type="expression" priority="12" dxfId="16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3" customWidth="1"/>
    <col min="2" max="2" width="2.57421875" style="88" customWidth="1"/>
    <col min="3" max="20" width="2.421875" style="88" customWidth="1"/>
    <col min="21" max="21" width="2.421875" style="53" customWidth="1"/>
    <col min="22" max="56" width="2.421875" style="88" customWidth="1"/>
    <col min="57" max="16384" width="9.00390625" style="88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5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8" t="s">
        <v>10</v>
      </c>
      <c r="B3" s="30" t="s">
        <v>12</v>
      </c>
      <c r="C3" s="30">
        <v>1</v>
      </c>
      <c r="D3" s="30">
        <v>2</v>
      </c>
      <c r="E3" s="30">
        <v>3</v>
      </c>
      <c r="F3" s="30">
        <v>4</v>
      </c>
      <c r="G3" s="30">
        <v>5</v>
      </c>
      <c r="H3" s="30">
        <v>6</v>
      </c>
      <c r="I3" s="30">
        <v>7</v>
      </c>
      <c r="J3" s="30">
        <v>8</v>
      </c>
      <c r="K3" s="30">
        <v>9</v>
      </c>
      <c r="L3" s="30">
        <v>10</v>
      </c>
      <c r="M3" s="30">
        <v>11</v>
      </c>
      <c r="N3" s="30">
        <v>12</v>
      </c>
      <c r="O3" s="30">
        <v>13</v>
      </c>
      <c r="P3" s="30">
        <v>14</v>
      </c>
      <c r="Q3" s="30">
        <v>15</v>
      </c>
      <c r="R3" s="30">
        <v>16</v>
      </c>
      <c r="S3" s="30">
        <v>17</v>
      </c>
      <c r="T3" s="30">
        <v>18</v>
      </c>
      <c r="U3" s="30">
        <v>19</v>
      </c>
      <c r="V3" s="30">
        <v>20</v>
      </c>
      <c r="W3" s="30">
        <v>21</v>
      </c>
      <c r="X3" s="30">
        <v>22</v>
      </c>
      <c r="Y3" s="30">
        <v>23</v>
      </c>
      <c r="Z3" s="30">
        <v>24</v>
      </c>
      <c r="AA3" s="30">
        <v>25</v>
      </c>
      <c r="AB3" s="30">
        <v>26</v>
      </c>
      <c r="AC3" s="30">
        <v>27</v>
      </c>
      <c r="AD3" s="30">
        <v>28</v>
      </c>
      <c r="AE3" s="30">
        <v>29</v>
      </c>
      <c r="AF3" s="30">
        <v>30</v>
      </c>
      <c r="AG3" s="30">
        <v>31</v>
      </c>
      <c r="AH3" s="30">
        <v>32</v>
      </c>
      <c r="AI3" s="30">
        <v>33</v>
      </c>
      <c r="AJ3" s="30">
        <v>34</v>
      </c>
      <c r="AK3" s="30">
        <v>35</v>
      </c>
      <c r="AL3" s="30">
        <v>36</v>
      </c>
      <c r="AM3" s="30">
        <v>37</v>
      </c>
      <c r="AN3" s="30">
        <v>38</v>
      </c>
      <c r="AO3" s="30">
        <v>39</v>
      </c>
      <c r="AP3" s="30">
        <v>40</v>
      </c>
      <c r="AQ3" s="30">
        <v>41</v>
      </c>
      <c r="AR3" s="30">
        <v>42</v>
      </c>
      <c r="AS3" s="30">
        <v>43</v>
      </c>
      <c r="AT3" s="30">
        <v>44</v>
      </c>
      <c r="AU3" s="30">
        <v>45</v>
      </c>
      <c r="AV3" s="30">
        <v>46</v>
      </c>
      <c r="AW3" s="30">
        <v>47</v>
      </c>
      <c r="AX3" s="30">
        <v>48</v>
      </c>
      <c r="AY3" s="30">
        <v>49</v>
      </c>
      <c r="AZ3" s="30">
        <v>50</v>
      </c>
      <c r="BA3" s="30">
        <v>51</v>
      </c>
      <c r="BB3" s="30">
        <v>52</v>
      </c>
      <c r="BC3" s="30">
        <v>53</v>
      </c>
      <c r="BD3" s="30">
        <v>54</v>
      </c>
    </row>
    <row r="4" spans="1:56" ht="19.5" customHeight="1">
      <c r="A4" s="54" t="s">
        <v>131</v>
      </c>
      <c r="B4" s="30">
        <f>SUM(C4:BD4)</f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</row>
    <row r="5" spans="1:56" ht="19.5" customHeight="1">
      <c r="A5" s="54" t="s">
        <v>48</v>
      </c>
      <c r="B5" s="30">
        <f>SUM(C5:BD5)</f>
        <v>5</v>
      </c>
      <c r="C5" s="30"/>
      <c r="D5" s="30">
        <v>1</v>
      </c>
      <c r="E5" s="30"/>
      <c r="F5" s="30"/>
      <c r="G5" s="30">
        <v>4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</row>
    <row r="6" spans="1:56" ht="19.5" customHeight="1">
      <c r="A6" s="54" t="s">
        <v>132</v>
      </c>
      <c r="B6" s="30">
        <f>SUM(C6:BD6)</f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</row>
    <row r="7" spans="1:56" ht="19.5" customHeight="1">
      <c r="A7" s="54" t="s">
        <v>94</v>
      </c>
      <c r="B7" s="30">
        <f>SUM(C7:BD7)</f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</row>
    <row r="8" spans="1:56" ht="19.5" customHeight="1">
      <c r="A8" s="54" t="s">
        <v>133</v>
      </c>
      <c r="B8" s="30">
        <f>SUM(C8:BD8)</f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</row>
    <row r="9" spans="1:56" ht="19.5" customHeight="1">
      <c r="A9" s="54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</row>
    <row r="10" spans="1:56" ht="19.5" customHeight="1">
      <c r="A10" s="4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5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8" t="s">
        <v>10</v>
      </c>
      <c r="B13" s="30" t="s">
        <v>12</v>
      </c>
      <c r="C13" s="30">
        <v>1</v>
      </c>
      <c r="D13" s="30">
        <v>2</v>
      </c>
      <c r="E13" s="30">
        <v>3</v>
      </c>
      <c r="F13" s="30">
        <v>4</v>
      </c>
      <c r="G13" s="30">
        <v>5</v>
      </c>
      <c r="H13" s="30">
        <v>6</v>
      </c>
      <c r="I13" s="30">
        <v>7</v>
      </c>
      <c r="J13" s="30">
        <v>8</v>
      </c>
      <c r="K13" s="30">
        <v>9</v>
      </c>
      <c r="L13" s="30">
        <v>10</v>
      </c>
      <c r="M13" s="30">
        <v>11</v>
      </c>
      <c r="N13" s="30">
        <v>12</v>
      </c>
      <c r="O13" s="30">
        <v>13</v>
      </c>
      <c r="P13" s="30">
        <v>14</v>
      </c>
      <c r="Q13" s="30">
        <v>15</v>
      </c>
      <c r="R13" s="30">
        <v>16</v>
      </c>
      <c r="S13" s="30">
        <v>17</v>
      </c>
      <c r="T13" s="30">
        <v>18</v>
      </c>
      <c r="U13" s="30">
        <v>19</v>
      </c>
      <c r="V13" s="30">
        <v>20</v>
      </c>
      <c r="W13" s="30">
        <v>21</v>
      </c>
      <c r="X13" s="30">
        <v>22</v>
      </c>
      <c r="Y13" s="30">
        <v>23</v>
      </c>
      <c r="Z13" s="30">
        <v>24</v>
      </c>
      <c r="AA13" s="30">
        <v>25</v>
      </c>
      <c r="AB13" s="30">
        <v>26</v>
      </c>
      <c r="AC13" s="30">
        <v>27</v>
      </c>
      <c r="AD13" s="30">
        <v>28</v>
      </c>
      <c r="AE13" s="30">
        <v>29</v>
      </c>
      <c r="AF13" s="30">
        <v>30</v>
      </c>
      <c r="AG13" s="30">
        <v>31</v>
      </c>
      <c r="AH13" s="30">
        <v>32</v>
      </c>
      <c r="AI13" s="30">
        <v>33</v>
      </c>
      <c r="AJ13" s="30">
        <v>34</v>
      </c>
      <c r="AK13" s="30">
        <v>35</v>
      </c>
      <c r="AL13" s="30">
        <v>36</v>
      </c>
      <c r="AM13" s="30">
        <v>37</v>
      </c>
      <c r="AN13" s="30">
        <v>38</v>
      </c>
      <c r="AO13" s="30">
        <v>39</v>
      </c>
      <c r="AP13" s="30">
        <v>40</v>
      </c>
      <c r="AQ13" s="30">
        <v>41</v>
      </c>
      <c r="AR13" s="30">
        <v>42</v>
      </c>
      <c r="AS13" s="30">
        <v>43</v>
      </c>
      <c r="AT13" s="30">
        <v>44</v>
      </c>
      <c r="AU13" s="30">
        <v>45</v>
      </c>
      <c r="AV13" s="30">
        <v>46</v>
      </c>
      <c r="AW13" s="30">
        <v>47</v>
      </c>
      <c r="AX13" s="30">
        <v>48</v>
      </c>
      <c r="AY13" s="30">
        <v>49</v>
      </c>
      <c r="AZ13" s="30">
        <v>50</v>
      </c>
      <c r="BA13" s="30">
        <v>51</v>
      </c>
      <c r="BB13" s="30">
        <v>52</v>
      </c>
      <c r="BC13" s="30">
        <v>53</v>
      </c>
      <c r="BD13" s="30">
        <v>54</v>
      </c>
    </row>
    <row r="14" spans="1:56" ht="19.5" customHeight="1">
      <c r="A14" s="54" t="s">
        <v>136</v>
      </c>
      <c r="B14" s="30">
        <f>SUM(C14:BD14)</f>
        <v>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</row>
    <row r="15" spans="1:56" ht="19.5" customHeight="1">
      <c r="A15" s="54" t="s">
        <v>137</v>
      </c>
      <c r="B15" s="30">
        <f>SUM(C15:BD15)</f>
        <v>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</row>
    <row r="16" spans="1:56" ht="19.5" customHeight="1">
      <c r="A16" s="54" t="s">
        <v>138</v>
      </c>
      <c r="B16" s="30">
        <f>SUM(C16:BD16)</f>
        <v>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</row>
    <row r="17" spans="1:56" ht="19.5" customHeight="1">
      <c r="A17" s="54" t="s">
        <v>139</v>
      </c>
      <c r="B17" s="30">
        <f>SUM(C17:BD17)</f>
        <v>0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</row>
    <row r="18" spans="1:56" ht="19.5" customHeight="1">
      <c r="A18" s="54" t="s">
        <v>140</v>
      </c>
      <c r="B18" s="30">
        <f>SUM(C18:BD18)</f>
        <v>1</v>
      </c>
      <c r="C18" s="30"/>
      <c r="D18" s="30">
        <v>1</v>
      </c>
      <c r="E18" s="30"/>
      <c r="F18" s="30"/>
      <c r="G18" s="30"/>
      <c r="H18" s="30"/>
      <c r="I18" s="30"/>
      <c r="J18" s="30"/>
      <c r="K18" s="30"/>
      <c r="L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</row>
    <row r="19" spans="1:56" ht="19.5" customHeight="1">
      <c r="A19" s="54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</row>
    <row r="20" spans="1:56" ht="19.5" customHeight="1">
      <c r="A20" s="54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1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8" t="s">
        <v>10</v>
      </c>
      <c r="B23" s="30" t="s">
        <v>12</v>
      </c>
      <c r="C23" s="30">
        <v>1</v>
      </c>
      <c r="D23" s="30">
        <v>2</v>
      </c>
      <c r="E23" s="30">
        <v>3</v>
      </c>
      <c r="F23" s="30">
        <v>4</v>
      </c>
      <c r="G23" s="30">
        <v>5</v>
      </c>
      <c r="H23" s="30">
        <v>6</v>
      </c>
      <c r="I23" s="30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0">
        <v>13</v>
      </c>
      <c r="P23" s="30">
        <v>14</v>
      </c>
      <c r="Q23" s="30">
        <v>15</v>
      </c>
      <c r="R23" s="30">
        <v>16</v>
      </c>
      <c r="S23" s="30">
        <v>17</v>
      </c>
      <c r="T23" s="30">
        <v>18</v>
      </c>
      <c r="U23" s="30">
        <v>19</v>
      </c>
      <c r="V23" s="30">
        <v>20</v>
      </c>
      <c r="W23" s="30">
        <v>21</v>
      </c>
      <c r="X23" s="30">
        <v>22</v>
      </c>
      <c r="Y23" s="30">
        <v>23</v>
      </c>
      <c r="Z23" s="30">
        <v>24</v>
      </c>
      <c r="AA23" s="30">
        <v>25</v>
      </c>
      <c r="AB23" s="30">
        <v>26</v>
      </c>
      <c r="AC23" s="30">
        <v>27</v>
      </c>
      <c r="AD23" s="30">
        <v>28</v>
      </c>
      <c r="AE23" s="30">
        <v>29</v>
      </c>
      <c r="AF23" s="30">
        <v>30</v>
      </c>
      <c r="AG23" s="30">
        <v>31</v>
      </c>
      <c r="AH23" s="30">
        <v>32</v>
      </c>
      <c r="AI23" s="30">
        <v>33</v>
      </c>
      <c r="AJ23" s="30">
        <v>34</v>
      </c>
      <c r="AK23" s="30">
        <v>35</v>
      </c>
      <c r="AL23" s="30">
        <v>36</v>
      </c>
      <c r="AM23" s="30">
        <v>37</v>
      </c>
      <c r="AN23" s="30">
        <v>38</v>
      </c>
      <c r="AO23" s="30">
        <v>39</v>
      </c>
      <c r="AP23" s="30">
        <v>40</v>
      </c>
      <c r="AQ23" s="30">
        <v>41</v>
      </c>
      <c r="AR23" s="30">
        <v>42</v>
      </c>
      <c r="AS23" s="30">
        <v>43</v>
      </c>
      <c r="AT23" s="30">
        <v>44</v>
      </c>
      <c r="AU23" s="30">
        <v>45</v>
      </c>
      <c r="AV23" s="30">
        <v>46</v>
      </c>
      <c r="AW23" s="30">
        <v>47</v>
      </c>
      <c r="AX23" s="30">
        <v>48</v>
      </c>
      <c r="AY23" s="30">
        <v>49</v>
      </c>
      <c r="AZ23" s="30">
        <v>50</v>
      </c>
      <c r="BA23" s="30">
        <v>51</v>
      </c>
      <c r="BB23" s="30">
        <v>52</v>
      </c>
      <c r="BC23" s="30">
        <v>53</v>
      </c>
      <c r="BD23" s="30">
        <v>54</v>
      </c>
    </row>
    <row r="24" spans="1:56" ht="19.5" customHeight="1">
      <c r="A24" s="54" t="s">
        <v>141</v>
      </c>
      <c r="B24" s="30">
        <f>SUM(C24:BD24)</f>
        <v>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</row>
    <row r="25" spans="1:56" ht="19.5" customHeight="1">
      <c r="A25" s="54" t="s">
        <v>142</v>
      </c>
      <c r="B25" s="30">
        <f aca="true" t="shared" si="0" ref="B25:B30">SUM(C25:BD25)</f>
        <v>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</row>
    <row r="26" spans="1:56" ht="19.5" customHeight="1">
      <c r="A26" s="54" t="s">
        <v>96</v>
      </c>
      <c r="B26" s="30">
        <f t="shared" si="0"/>
        <v>0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</row>
    <row r="27" spans="1:56" ht="19.5" customHeight="1">
      <c r="A27" s="54" t="s">
        <v>143</v>
      </c>
      <c r="B27" s="30">
        <f t="shared" si="0"/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</row>
    <row r="28" spans="1:56" ht="19.5" customHeight="1">
      <c r="A28" s="54" t="s">
        <v>144</v>
      </c>
      <c r="B28" s="30">
        <f t="shared" si="0"/>
        <v>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</row>
    <row r="29" spans="1:56" ht="19.5" customHeight="1">
      <c r="A29" s="54" t="s">
        <v>54</v>
      </c>
      <c r="B29" s="30">
        <f t="shared" si="0"/>
        <v>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</row>
    <row r="30" spans="1:56" ht="19.5" customHeight="1">
      <c r="A30" s="54" t="s">
        <v>145</v>
      </c>
      <c r="B30" s="30">
        <f t="shared" si="0"/>
        <v>0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</row>
    <row r="31" spans="1:56" ht="19.5" customHeight="1">
      <c r="A31" s="6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</row>
    <row r="32" spans="1:56" ht="19.5" customHeight="1">
      <c r="A32" s="6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68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69" operator="equal" stopIfTrue="1">
      <formula>0</formula>
    </cfRule>
  </conditionalFormatting>
  <conditionalFormatting sqref="C24">
    <cfRule type="expression" priority="5" dxfId="168" stopIfTrue="1">
      <formula>C24="신"</formula>
    </cfRule>
  </conditionalFormatting>
  <conditionalFormatting sqref="C25">
    <cfRule type="expression" priority="4" dxfId="168" stopIfTrue="1">
      <formula>C25="신"</formula>
    </cfRule>
  </conditionalFormatting>
  <conditionalFormatting sqref="C27">
    <cfRule type="cellIs" priority="3" dxfId="169" operator="equal" stopIfTrue="1">
      <formula>0</formula>
    </cfRule>
  </conditionalFormatting>
  <conditionalFormatting sqref="C29">
    <cfRule type="cellIs" priority="2" dxfId="169" operator="equal" stopIfTrue="1">
      <formula>0</formula>
    </cfRule>
  </conditionalFormatting>
  <conditionalFormatting sqref="C30">
    <cfRule type="cellIs" priority="1" dxfId="169" operator="equal" stopIfTrue="1">
      <formula>0</formula>
    </cfRule>
  </conditionalFormatting>
  <conditionalFormatting sqref="A4:A10 A14:A20 A24:A32">
    <cfRule type="expression" priority="10" dxfId="168" stopIfTrue="1">
      <formula>#REF!="신"</formula>
    </cfRule>
    <cfRule type="expression" priority="11" dxfId="169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End-User</cp:lastModifiedBy>
  <cp:lastPrinted>2012-10-06T14:04:14Z</cp:lastPrinted>
  <dcterms:created xsi:type="dcterms:W3CDTF">2007-01-02T12:18:59Z</dcterms:created>
  <dcterms:modified xsi:type="dcterms:W3CDTF">2012-10-06T14:05:33Z</dcterms:modified>
  <cp:category/>
  <cp:version/>
  <cp:contentType/>
  <cp:contentStatus/>
</cp:coreProperties>
</file>