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'주보출석표'!$A$1:$HN$33</definedName>
  </definedNames>
  <calcPr fullCalcOnLoad="1"/>
</workbook>
</file>

<file path=xl/sharedStrings.xml><?xml version="1.0" encoding="utf-8"?>
<sst xmlns="http://schemas.openxmlformats.org/spreadsheetml/2006/main" count="2172" uniqueCount="249">
  <si>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</si>
  <si>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</si>
  <si>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</si>
  <si>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</si>
  <si>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</si>
  <si>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</si>
  <si>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</si>
  <si>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</si>
  <si>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</si>
  <si>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</si>
  <si>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</si>
  <si>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</si>
  <si>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</si>
  <si>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</si>
  <si>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</si>
  <si>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</si>
  <si>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</si>
  <si>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</si>
  <si>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</si>
  <si>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</si>
  <si>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</si>
  <si>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</si>
  <si>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</si>
  <si>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</si>
  <si>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</si>
  <si>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</si>
  <si>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</si>
  <si>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</si>
  <si>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</si>
  <si>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</si>
  <si>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</si>
  <si>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</si>
  <si>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</si>
  <si>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</si>
  <si>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</si>
  <si>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</si>
  <si>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</si>
  <si>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</si>
  <si>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</si>
  <si>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</si>
  <si>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</si>
  <si>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</si>
  <si>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</si>
  <si>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</si>
  <si>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</si>
  <si>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</si>
  <si>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</si>
  <si>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</si>
  <si>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</si>
  <si>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</si>
  <si>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</si>
  <si>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</si>
  <si>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</si>
  <si>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</si>
  <si>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</si>
  <si>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</si>
  <si>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</si>
  <si>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</si>
  <si>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</si>
  <si>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</si>
  <si>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</si>
  <si>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</si>
  <si>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</si>
  <si>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</si>
  <si>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</si>
  <si>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</si>
  <si>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</si>
  <si>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</si>
  <si>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</si>
  <si>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</si>
  <si>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</si>
  <si>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</si>
  <si>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</si>
  <si>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</si>
  <si>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</si>
  <si>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</si>
  <si>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</si>
  <si>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</si>
  <si>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</si>
  <si>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</si>
  <si>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</si>
  <si>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</si>
  <si>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</si>
  <si>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</si>
  <si>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</si>
  <si>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</si>
  <si>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</si>
  <si>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</si>
  <si>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</si>
  <si>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</si>
  <si>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</si>
  <si>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</si>
  <si>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</si>
  <si>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</si>
  <si>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</si>
  <si>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</si>
  <si>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</si>
  <si>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</si>
  <si>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</si>
  <si>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</si>
  <si>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</si>
  <si>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</si>
  <si>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</si>
  <si>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</si>
  <si>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</si>
  <si>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</si>
  <si>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</si>
  <si>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</si>
  <si>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</si>
  <si>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</si>
  <si>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</si>
  <si>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</si>
  <si>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</si>
  <si>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</si>
  <si>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</si>
  <si>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</si>
  <si>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</si>
  <si>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</si>
  <si>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</si>
  <si>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</si>
  <si>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</si>
  <si>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</si>
  <si>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</si>
  <si>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</si>
  <si>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</si>
  <si>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</si>
  <si>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</si>
  <si>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</si>
  <si>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</si>
  <si>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</si>
  <si>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</si>
  <si>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</si>
  <si>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</si>
  <si>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</si>
  <si>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</si>
  <si>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</si>
  <si>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</si>
  <si>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</si>
  <si>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</si>
  <si>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</si>
  <si>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</si>
  <si>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</si>
  <si>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</si>
  <si>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</si>
  <si>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</si>
  <si>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</si>
  <si>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</si>
  <si>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</si>
  <si>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</si>
  <si>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</si>
  <si>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</si>
  <si>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</si>
  <si>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</si>
  <si>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</si>
  <si>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</si>
  <si>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</si>
  <si>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</si>
  <si>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</si>
  <si>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</si>
  <si>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</si>
  <si>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</si>
  <si>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</si>
  <si>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</si>
  <si>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</si>
  <si>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</si>
  <si>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</si>
  <si>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</si>
  <si>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</si>
  <si>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</si>
  <si>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</si>
  <si>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</si>
  <si>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</si>
  <si>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</si>
  <si>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</si>
  <si>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</si>
  <si>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</si>
  <si>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</si>
  <si>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</si>
  <si>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</si>
  <si>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</si>
  <si>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</si>
  <si>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</si>
  <si>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</si>
  <si>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</si>
  <si>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</si>
  <si>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</si>
  <si>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</si>
  <si>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</si>
  <si>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</si>
  <si>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</si>
  <si>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</si>
  <si>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</si>
  <si>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</si>
  <si>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</si>
  <si>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</si>
  <si>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</si>
  <si>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</si>
  <si>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</si>
  <si>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</si>
  <si>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</si>
  <si>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</si>
  <si>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</si>
  <si>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</si>
  <si>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</si>
  <si>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</si>
  <si>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</si>
  <si>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</si>
  <si>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</si>
  <si>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</si>
  <si>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</si>
  <si>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</si>
  <si>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</si>
  <si>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</si>
  <si>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</si>
  <si>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</si>
  <si>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</si>
  <si>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</si>
  <si>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</si>
  <si>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</si>
  <si>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</si>
  <si>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</si>
  <si>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</si>
  <si>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</si>
  <si>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</si>
  <si>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</si>
  <si>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</si>
  <si>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</si>
  <si>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</si>
  <si>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</si>
  <si>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</si>
  <si>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</si>
  <si>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</si>
  <si>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</si>
  <si>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</si>
  <si>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</si>
  <si>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</si>
  <si>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</si>
  <si>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</si>
  <si>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</si>
  <si>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</si>
  <si>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</si>
  <si>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</si>
  <si>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</si>
  <si>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</si>
  <si>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</si>
  <si>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</si>
  <si>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권기범</t>
  </si>
  <si>
    <t>9/23</t>
  </si>
  <si>
    <t>9/23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</si>
</sst>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9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 applyProtection="1">
      <alignment horizontal="centerContinuous" vertical="center" shrinkToFit="1"/>
      <protection/>
    </xf>
    <xf numFmtId="0" fontId="10" fillId="0" borderId="39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Continuous" vertical="center" shrinkToFit="1"/>
      <protection/>
    </xf>
    <xf numFmtId="182" fontId="27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2" fontId="27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41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27" fillId="0" borderId="32" xfId="0" applyFont="1" applyFill="1" applyBorder="1" applyAlignment="1" applyProtection="1" quotePrefix="1">
      <alignment horizontal="center" vertical="center" shrinkToFit="1"/>
      <protection/>
    </xf>
    <xf numFmtId="0" fontId="27" fillId="33" borderId="10" xfId="0" applyFont="1" applyFill="1" applyBorder="1" applyAlignment="1" applyProtection="1">
      <alignment horizontal="center" vertical="center" shrinkToFit="1"/>
      <protection/>
    </xf>
    <xf numFmtId="182" fontId="27" fillId="33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33" borderId="16" xfId="0" applyNumberFormat="1" applyFont="1" applyFill="1" applyBorder="1" applyAlignment="1" applyProtection="1">
      <alignment horizontal="center" vertical="center" shrinkToFit="1"/>
      <protection/>
    </xf>
    <xf numFmtId="0" fontId="29" fillId="34" borderId="43" xfId="62" applyFont="1" applyFill="1" applyBorder="1" applyAlignment="1">
      <alignment horizontal="center" vertical="center" shrinkToFit="1"/>
      <protection/>
    </xf>
    <xf numFmtId="0" fontId="9" fillId="34" borderId="18" xfId="0" applyFont="1" applyFill="1" applyBorder="1" applyAlignment="1" applyProtection="1">
      <alignment horizontal="center" vertical="center" shrinkToFit="1"/>
      <protection/>
    </xf>
    <xf numFmtId="0" fontId="26" fillId="34" borderId="29" xfId="62" applyFont="1" applyFill="1" applyBorder="1" applyAlignment="1">
      <alignment horizontal="center" vertical="center" shrinkToFit="1"/>
      <protection/>
    </xf>
    <xf numFmtId="0" fontId="10" fillId="34" borderId="18" xfId="0" applyFont="1" applyFill="1" applyBorder="1" applyAlignment="1" applyProtection="1">
      <alignment horizontal="center" vertical="center" shrinkToFit="1"/>
      <protection/>
    </xf>
    <xf numFmtId="0" fontId="8" fillId="34" borderId="18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27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2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4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5" xfId="0" applyNumberFormat="1" applyFont="1" applyFill="1" applyBorder="1" applyAlignment="1" applyProtection="1">
      <alignment horizontal="center" vertical="center"/>
      <protection/>
    </xf>
    <xf numFmtId="177" fontId="6" fillId="0" borderId="44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5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6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1" fontId="10" fillId="0" borderId="49" xfId="0" applyNumberFormat="1" applyFont="1" applyFill="1" applyBorder="1" applyAlignment="1" applyProtection="1">
      <alignment horizontal="center" vertical="center" shrinkToFit="1"/>
      <protection/>
    </xf>
    <xf numFmtId="0" fontId="12" fillId="0" borderId="50" xfId="0" applyFont="1" applyFill="1" applyBorder="1" applyAlignment="1">
      <alignment vertical="center"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9" fontId="10" fillId="0" borderId="49" xfId="43" applyNumberFormat="1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185" fontId="10" fillId="0" borderId="49" xfId="0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79" fontId="10" fillId="0" borderId="52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0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40" xfId="0" applyNumberFormat="1" applyFont="1" applyFill="1" applyBorder="1" applyAlignment="1">
      <alignment horizontal="center" vertical="center" shrinkToFit="1"/>
    </xf>
    <xf numFmtId="185" fontId="2" fillId="0" borderId="53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1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27" fillId="0" borderId="64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65" xfId="0" applyNumberFormat="1" applyFont="1" applyFill="1" applyBorder="1" applyAlignment="1" applyProtection="1">
      <alignment horizontal="center" vertical="center" shrinkToFit="1"/>
      <protection/>
    </xf>
    <xf numFmtId="185" fontId="10" fillId="0" borderId="50" xfId="0" applyNumberFormat="1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7" fillId="33" borderId="64" xfId="63" applyFont="1" applyFill="1" applyBorder="1" applyAlignment="1">
      <alignment horizontal="center" vertical="center" shrinkToFit="1"/>
      <protection/>
    </xf>
    <xf numFmtId="0" fontId="27" fillId="33" borderId="21" xfId="63" applyFont="1" applyFill="1" applyBorder="1" applyAlignment="1">
      <alignment horizontal="center" vertical="center" shrinkToFit="1"/>
      <protection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31" xfId="63" applyFont="1" applyFill="1" applyBorder="1" applyAlignment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181" fontId="10" fillId="0" borderId="66" xfId="43" applyNumberFormat="1" applyFont="1" applyFill="1" applyBorder="1" applyAlignment="1" applyProtection="1">
      <alignment horizontal="center" vertical="center"/>
      <protection/>
    </xf>
    <xf numFmtId="181" fontId="10" fillId="0" borderId="67" xfId="43" applyNumberFormat="1" applyFont="1" applyFill="1" applyBorder="1" applyAlignment="1" applyProtection="1">
      <alignment horizontal="center" vertical="center"/>
      <protection/>
    </xf>
    <xf numFmtId="181" fontId="10" fillId="0" borderId="68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19" fillId="0" borderId="73" xfId="62" applyFont="1" applyFill="1" applyBorder="1" applyAlignment="1">
      <alignment horizontal="center" vertical="center" shrinkToFit="1"/>
      <protection/>
    </xf>
    <xf numFmtId="0" fontId="19" fillId="0" borderId="74" xfId="62" applyFont="1" applyFill="1" applyBorder="1" applyAlignment="1">
      <alignment horizontal="center" vertical="center" shrinkToFit="1"/>
      <protection/>
    </xf>
    <xf numFmtId="0" fontId="18" fillId="0" borderId="43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216"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C65536"/>
  <sheetViews>
    <sheetView showZeros="0" tabSelected="1" workbookViewId="0" topLeftCell="A1">
      <selection activeCell="FY25" sqref="FY25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7" width="2.57421875" style="29" hidden="1" customWidth="1"/>
    <col min="48" max="50" width="2.57421875" style="29" customWidth="1"/>
    <col min="51" max="51" width="7.57421875" style="29" customWidth="1"/>
    <col min="52" max="52" width="3.57421875" style="29" customWidth="1"/>
    <col min="53" max="54" width="2.57421875" style="29" customWidth="1"/>
    <col min="55" max="90" width="2.57421875" style="29" hidden="1" customWidth="1"/>
    <col min="91" max="93" width="2.57421875" style="29" customWidth="1"/>
    <col min="94" max="94" width="7.57421875" style="29" customWidth="1"/>
    <col min="95" max="95" width="3.57421875" style="29" customWidth="1"/>
    <col min="96" max="97" width="2.57421875" style="29" customWidth="1"/>
    <col min="98" max="133" width="2.57421875" style="29" hidden="1" customWidth="1"/>
    <col min="134" max="136" width="2.57421875" style="29" customWidth="1"/>
    <col min="137" max="137" width="7.57421875" style="29" customWidth="1"/>
    <col min="138" max="138" width="3.57421875" style="29" customWidth="1"/>
    <col min="139" max="140" width="2.57421875" style="29" customWidth="1"/>
    <col min="141" max="176" width="2.57421875" style="29" hidden="1" customWidth="1"/>
    <col min="177" max="177" width="3.00390625" style="29" bestFit="1" customWidth="1"/>
    <col min="178" max="178" width="3.00390625" style="29" customWidth="1"/>
    <col min="179" max="179" width="2.57421875" style="29" customWidth="1"/>
    <col min="180" max="180" width="7.57421875" style="29" customWidth="1"/>
    <col min="181" max="181" width="3.57421875" style="29" customWidth="1"/>
    <col min="182" max="183" width="2.57421875" style="29" customWidth="1"/>
    <col min="184" max="219" width="2.57421875" style="29" hidden="1" customWidth="1"/>
    <col min="220" max="222" width="2.57421875" style="29" customWidth="1"/>
    <col min="223" max="223" width="5.57421875" style="29" customWidth="1"/>
    <col min="224" max="226" width="2.57421875" style="29" customWidth="1"/>
    <col min="227" max="229" width="2.421875" style="29" customWidth="1"/>
    <col min="230" max="230" width="5.57421875" style="29" customWidth="1"/>
    <col min="231" max="233" width="2.57421875" style="29" customWidth="1"/>
    <col min="234" max="236" width="2.421875" style="29" customWidth="1"/>
    <col min="237" max="16384" width="9.00390625" style="12" customWidth="1"/>
  </cols>
  <sheetData>
    <row r="1" spans="1:222" ht="18" customHeight="1">
      <c r="A1" s="186">
        <v>41189</v>
      </c>
      <c r="B1" s="187"/>
      <c r="C1" s="187"/>
      <c r="D1" s="187"/>
      <c r="E1" s="187"/>
      <c r="F1" s="187"/>
      <c r="G1" s="188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3" t="s">
        <v>24</v>
      </c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3" t="s">
        <v>25</v>
      </c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5"/>
      <c r="EG1" s="14" t="s">
        <v>2</v>
      </c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5"/>
      <c r="FX1" s="13" t="s">
        <v>3</v>
      </c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5"/>
    </row>
    <row r="2" spans="1:222" ht="18" customHeight="1">
      <c r="A2" s="189"/>
      <c r="B2" s="190"/>
      <c r="C2" s="190"/>
      <c r="D2" s="190"/>
      <c r="E2" s="190"/>
      <c r="F2" s="190"/>
      <c r="G2" s="191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32" t="s">
        <v>229</v>
      </c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6" t="s">
        <v>59</v>
      </c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7"/>
      <c r="EG2" s="36" t="s">
        <v>60</v>
      </c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7"/>
      <c r="FX2" s="16" t="s">
        <v>61</v>
      </c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7"/>
    </row>
    <row r="3" spans="1:222" ht="18" customHeight="1">
      <c r="A3" s="192" t="s">
        <v>5</v>
      </c>
      <c r="B3" s="193"/>
      <c r="C3" s="193"/>
      <c r="D3" s="193"/>
      <c r="E3" s="193"/>
      <c r="F3" s="193"/>
      <c r="G3" s="194"/>
      <c r="H3" s="40" t="s">
        <v>6</v>
      </c>
      <c r="I3" s="215">
        <f>COUNTIF(I7:I17,"재적")</f>
        <v>6</v>
      </c>
      <c r="J3" s="216"/>
      <c r="K3" s="217"/>
      <c r="L3" s="198" t="s">
        <v>7</v>
      </c>
      <c r="M3" s="198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40" t="s">
        <v>6</v>
      </c>
      <c r="AZ3" s="256">
        <f>COUNTIF(AZ7:AZ17,"재적")</f>
        <v>4</v>
      </c>
      <c r="BA3" s="256"/>
      <c r="BB3" s="256"/>
      <c r="BC3" s="198" t="s">
        <v>7</v>
      </c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40" t="s">
        <v>6</v>
      </c>
      <c r="CQ3" s="215">
        <f>COUNTIF(CQ7:CQ17,"재적")</f>
        <v>6</v>
      </c>
      <c r="CR3" s="216"/>
      <c r="CS3" s="217"/>
      <c r="CT3" s="198" t="s">
        <v>7</v>
      </c>
      <c r="CU3" s="198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211"/>
      <c r="EG3" s="37" t="s">
        <v>6</v>
      </c>
      <c r="EH3" s="215">
        <f>COUNTIF(EH7:EH17,"재적")</f>
        <v>11</v>
      </c>
      <c r="EI3" s="216"/>
      <c r="EJ3" s="217"/>
      <c r="EK3" s="198" t="s">
        <v>7</v>
      </c>
      <c r="EL3" s="198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211"/>
      <c r="FX3" s="40" t="s">
        <v>6</v>
      </c>
      <c r="FY3" s="215">
        <f>COUNTIF(FY7:FY17,"재적")</f>
        <v>11</v>
      </c>
      <c r="FZ3" s="216"/>
      <c r="GA3" s="217"/>
      <c r="GB3" s="198" t="s">
        <v>7</v>
      </c>
      <c r="GC3" s="198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211"/>
    </row>
    <row r="4" spans="1:236" ht="18" customHeight="1">
      <c r="A4" s="195"/>
      <c r="B4" s="196"/>
      <c r="C4" s="196"/>
      <c r="D4" s="196"/>
      <c r="E4" s="196"/>
      <c r="F4" s="196"/>
      <c r="G4" s="197"/>
      <c r="H4" s="41" t="s">
        <v>8</v>
      </c>
      <c r="I4" s="104"/>
      <c r="J4" s="231">
        <v>2792</v>
      </c>
      <c r="K4" s="232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X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28">
        <f t="shared" si="1"/>
        <v>3</v>
      </c>
      <c r="AU4" s="130">
        <f t="shared" si="1"/>
        <v>2</v>
      </c>
      <c r="AV4" s="130">
        <f t="shared" si="1"/>
        <v>3</v>
      </c>
      <c r="AW4" s="130">
        <f t="shared" si="1"/>
        <v>0</v>
      </c>
      <c r="AX4" s="130">
        <f t="shared" si="1"/>
        <v>3</v>
      </c>
      <c r="AY4" s="41" t="s">
        <v>8</v>
      </c>
      <c r="AZ4" s="134"/>
      <c r="BA4" s="224">
        <v>1208</v>
      </c>
      <c r="BB4" s="224"/>
      <c r="BC4" s="28">
        <f aca="true" t="shared" si="2" ref="BC4:CO4">COUNTIF(BC7:BC17,"●")</f>
        <v>3</v>
      </c>
      <c r="BD4" s="28">
        <f t="shared" si="2"/>
        <v>4</v>
      </c>
      <c r="BE4" s="28">
        <f t="shared" si="2"/>
        <v>4</v>
      </c>
      <c r="BF4" s="28">
        <f t="shared" si="2"/>
        <v>2</v>
      </c>
      <c r="BG4" s="28">
        <f t="shared" si="2"/>
        <v>3</v>
      </c>
      <c r="BH4" s="28">
        <f t="shared" si="2"/>
        <v>4</v>
      </c>
      <c r="BI4" s="28">
        <f t="shared" si="2"/>
        <v>4</v>
      </c>
      <c r="BJ4" s="28">
        <f t="shared" si="2"/>
        <v>4</v>
      </c>
      <c r="BK4" s="28">
        <f t="shared" si="2"/>
        <v>3</v>
      </c>
      <c r="BL4" s="28">
        <f t="shared" si="2"/>
        <v>3</v>
      </c>
      <c r="BM4" s="28">
        <f t="shared" si="2"/>
        <v>4</v>
      </c>
      <c r="BN4" s="28">
        <f t="shared" si="2"/>
        <v>2</v>
      </c>
      <c r="BO4" s="28">
        <f t="shared" si="2"/>
        <v>4</v>
      </c>
      <c r="BP4" s="28">
        <f t="shared" si="2"/>
        <v>3</v>
      </c>
      <c r="BQ4" s="28">
        <f t="shared" si="2"/>
        <v>3</v>
      </c>
      <c r="BR4" s="28">
        <f t="shared" si="2"/>
        <v>2</v>
      </c>
      <c r="BS4" s="28">
        <f t="shared" si="2"/>
        <v>2</v>
      </c>
      <c r="BT4" s="28">
        <f t="shared" si="2"/>
        <v>2</v>
      </c>
      <c r="BU4" s="28">
        <f t="shared" si="2"/>
        <v>2</v>
      </c>
      <c r="BV4" s="28">
        <f t="shared" si="2"/>
        <v>3</v>
      </c>
      <c r="BW4" s="28">
        <f t="shared" si="2"/>
        <v>4</v>
      </c>
      <c r="BX4" s="28">
        <f t="shared" si="2"/>
        <v>3</v>
      </c>
      <c r="BY4" s="28">
        <f t="shared" si="2"/>
        <v>2</v>
      </c>
      <c r="BZ4" s="28">
        <f t="shared" si="2"/>
        <v>2</v>
      </c>
      <c r="CA4" s="28">
        <f t="shared" si="2"/>
        <v>2</v>
      </c>
      <c r="CB4" s="28">
        <f t="shared" si="2"/>
        <v>2</v>
      </c>
      <c r="CC4" s="28">
        <f t="shared" si="2"/>
        <v>2</v>
      </c>
      <c r="CD4" s="28">
        <f t="shared" si="2"/>
        <v>2</v>
      </c>
      <c r="CE4" s="28">
        <f t="shared" si="2"/>
        <v>3</v>
      </c>
      <c r="CF4" s="28">
        <f t="shared" si="2"/>
        <v>3</v>
      </c>
      <c r="CG4" s="28">
        <f t="shared" si="2"/>
        <v>4</v>
      </c>
      <c r="CH4" s="28">
        <f t="shared" si="2"/>
        <v>2</v>
      </c>
      <c r="CI4" s="28">
        <f t="shared" si="2"/>
        <v>4</v>
      </c>
      <c r="CJ4" s="28">
        <f t="shared" si="2"/>
        <v>2</v>
      </c>
      <c r="CK4" s="28">
        <f t="shared" si="2"/>
        <v>4</v>
      </c>
      <c r="CL4" s="28">
        <f t="shared" si="2"/>
        <v>3</v>
      </c>
      <c r="CM4" s="28">
        <f t="shared" si="2"/>
        <v>3</v>
      </c>
      <c r="CN4" s="28">
        <f t="shared" si="2"/>
        <v>0</v>
      </c>
      <c r="CO4" s="130">
        <f t="shared" si="2"/>
        <v>2</v>
      </c>
      <c r="CP4" s="41" t="s">
        <v>8</v>
      </c>
      <c r="CQ4" s="106"/>
      <c r="CR4" s="220">
        <v>2241</v>
      </c>
      <c r="CS4" s="221"/>
      <c r="CT4" s="28">
        <f aca="true" t="shared" si="3" ref="CT4:EF4">COUNTIF(CT7:CT17,"●")</f>
        <v>5</v>
      </c>
      <c r="CU4" s="28">
        <f t="shared" si="3"/>
        <v>5</v>
      </c>
      <c r="CV4" s="28">
        <f t="shared" si="3"/>
        <v>3</v>
      </c>
      <c r="CW4" s="28">
        <f t="shared" si="3"/>
        <v>2</v>
      </c>
      <c r="CX4" s="28">
        <f t="shared" si="3"/>
        <v>5</v>
      </c>
      <c r="CY4" s="28">
        <f t="shared" si="3"/>
        <v>5</v>
      </c>
      <c r="CZ4" s="28">
        <f t="shared" si="3"/>
        <v>5</v>
      </c>
      <c r="DA4" s="28">
        <f t="shared" si="3"/>
        <v>3</v>
      </c>
      <c r="DB4" s="28">
        <f t="shared" si="3"/>
        <v>5</v>
      </c>
      <c r="DC4" s="28">
        <f t="shared" si="3"/>
        <v>3</v>
      </c>
      <c r="DD4" s="28">
        <f t="shared" si="3"/>
        <v>5</v>
      </c>
      <c r="DE4" s="28">
        <f t="shared" si="3"/>
        <v>3</v>
      </c>
      <c r="DF4" s="28">
        <f t="shared" si="3"/>
        <v>3</v>
      </c>
      <c r="DG4" s="28">
        <f t="shared" si="3"/>
        <v>5</v>
      </c>
      <c r="DH4" s="28">
        <f t="shared" si="3"/>
        <v>4</v>
      </c>
      <c r="DI4" s="28">
        <f t="shared" si="3"/>
        <v>3</v>
      </c>
      <c r="DJ4" s="28">
        <f t="shared" si="3"/>
        <v>3</v>
      </c>
      <c r="DK4" s="28">
        <f t="shared" si="3"/>
        <v>3</v>
      </c>
      <c r="DL4" s="28">
        <f t="shared" si="3"/>
        <v>2</v>
      </c>
      <c r="DM4" s="28">
        <f t="shared" si="3"/>
        <v>3</v>
      </c>
      <c r="DN4" s="28">
        <f t="shared" si="3"/>
        <v>2</v>
      </c>
      <c r="DO4" s="28">
        <f t="shared" si="3"/>
        <v>3</v>
      </c>
      <c r="DP4" s="28">
        <f t="shared" si="3"/>
        <v>2</v>
      </c>
      <c r="DQ4" s="28">
        <f t="shared" si="3"/>
        <v>3</v>
      </c>
      <c r="DR4" s="28">
        <f t="shared" si="3"/>
        <v>3</v>
      </c>
      <c r="DS4" s="28">
        <f t="shared" si="3"/>
        <v>3</v>
      </c>
      <c r="DT4" s="28">
        <f t="shared" si="3"/>
        <v>3</v>
      </c>
      <c r="DU4" s="28">
        <f t="shared" si="3"/>
        <v>3</v>
      </c>
      <c r="DV4" s="28">
        <f t="shared" si="3"/>
        <v>3</v>
      </c>
      <c r="DW4" s="28">
        <f t="shared" si="3"/>
        <v>3</v>
      </c>
      <c r="DX4" s="28">
        <f t="shared" si="3"/>
        <v>4</v>
      </c>
      <c r="DY4" s="28">
        <f t="shared" si="3"/>
        <v>4</v>
      </c>
      <c r="DZ4" s="28">
        <f t="shared" si="3"/>
        <v>4</v>
      </c>
      <c r="EA4" s="28">
        <f t="shared" si="3"/>
        <v>4</v>
      </c>
      <c r="EB4" s="28">
        <f t="shared" si="3"/>
        <v>3</v>
      </c>
      <c r="EC4" s="28">
        <f t="shared" si="3"/>
        <v>3</v>
      </c>
      <c r="ED4" s="28">
        <f t="shared" si="3"/>
        <v>3</v>
      </c>
      <c r="EE4" s="28">
        <f t="shared" si="3"/>
        <v>2</v>
      </c>
      <c r="EF4" s="129">
        <f t="shared" si="3"/>
        <v>3</v>
      </c>
      <c r="EG4" s="38" t="s">
        <v>8</v>
      </c>
      <c r="EH4" s="106"/>
      <c r="EI4" s="220">
        <v>3720</v>
      </c>
      <c r="EJ4" s="221"/>
      <c r="EK4" s="28">
        <f aca="true" t="shared" si="4" ref="EK4:FW4">COUNTIF(EK7:EK17,"●")</f>
        <v>5</v>
      </c>
      <c r="EL4" s="28">
        <f t="shared" si="4"/>
        <v>6</v>
      </c>
      <c r="EM4" s="28">
        <f t="shared" si="4"/>
        <v>5</v>
      </c>
      <c r="EN4" s="28">
        <f t="shared" si="4"/>
        <v>2</v>
      </c>
      <c r="EO4" s="28">
        <f t="shared" si="4"/>
        <v>5</v>
      </c>
      <c r="EP4" s="28">
        <f t="shared" si="4"/>
        <v>6</v>
      </c>
      <c r="EQ4" s="28">
        <f t="shared" si="4"/>
        <v>5</v>
      </c>
      <c r="ER4" s="28">
        <f t="shared" si="4"/>
        <v>5</v>
      </c>
      <c r="ES4" s="28">
        <f t="shared" si="4"/>
        <v>6</v>
      </c>
      <c r="ET4" s="28">
        <f t="shared" si="4"/>
        <v>5</v>
      </c>
      <c r="EU4" s="28">
        <f t="shared" si="4"/>
        <v>5</v>
      </c>
      <c r="EV4" s="28">
        <f t="shared" si="4"/>
        <v>6</v>
      </c>
      <c r="EW4" s="28">
        <f t="shared" si="4"/>
        <v>7</v>
      </c>
      <c r="EX4" s="28">
        <f t="shared" si="4"/>
        <v>6</v>
      </c>
      <c r="EY4" s="28">
        <f t="shared" si="4"/>
        <v>7</v>
      </c>
      <c r="EZ4" s="28">
        <f t="shared" si="4"/>
        <v>7</v>
      </c>
      <c r="FA4" s="28">
        <f t="shared" si="4"/>
        <v>6</v>
      </c>
      <c r="FB4" s="28">
        <f t="shared" si="4"/>
        <v>6</v>
      </c>
      <c r="FC4" s="28">
        <f t="shared" si="4"/>
        <v>6</v>
      </c>
      <c r="FD4" s="28">
        <f t="shared" si="4"/>
        <v>7</v>
      </c>
      <c r="FE4" s="28">
        <f t="shared" si="4"/>
        <v>6</v>
      </c>
      <c r="FF4" s="28">
        <f t="shared" si="4"/>
        <v>5</v>
      </c>
      <c r="FG4" s="28">
        <f t="shared" si="4"/>
        <v>7</v>
      </c>
      <c r="FH4" s="28">
        <f t="shared" si="4"/>
        <v>4</v>
      </c>
      <c r="FI4" s="28">
        <f t="shared" si="4"/>
        <v>4</v>
      </c>
      <c r="FJ4" s="28">
        <f t="shared" si="4"/>
        <v>7</v>
      </c>
      <c r="FK4" s="28">
        <f t="shared" si="4"/>
        <v>7</v>
      </c>
      <c r="FL4" s="28">
        <f t="shared" si="4"/>
        <v>4</v>
      </c>
      <c r="FM4" s="28">
        <f t="shared" si="4"/>
        <v>6</v>
      </c>
      <c r="FN4" s="28">
        <f t="shared" si="4"/>
        <v>7</v>
      </c>
      <c r="FO4" s="28">
        <f t="shared" si="4"/>
        <v>5</v>
      </c>
      <c r="FP4" s="28">
        <f t="shared" si="4"/>
        <v>5</v>
      </c>
      <c r="FQ4" s="28">
        <f t="shared" si="4"/>
        <v>7</v>
      </c>
      <c r="FR4" s="28">
        <f t="shared" si="4"/>
        <v>6</v>
      </c>
      <c r="FS4" s="28">
        <f t="shared" si="4"/>
        <v>7</v>
      </c>
      <c r="FT4" s="28">
        <f t="shared" si="4"/>
        <v>7</v>
      </c>
      <c r="FU4" s="28">
        <f t="shared" si="4"/>
        <v>7</v>
      </c>
      <c r="FV4" s="28">
        <f t="shared" si="4"/>
        <v>1</v>
      </c>
      <c r="FW4" s="129">
        <f t="shared" si="4"/>
        <v>6</v>
      </c>
      <c r="FX4" s="41" t="s">
        <v>8</v>
      </c>
      <c r="FY4" s="106"/>
      <c r="FZ4" s="220">
        <v>3539</v>
      </c>
      <c r="GA4" s="221"/>
      <c r="GB4" s="28">
        <f aca="true" t="shared" si="5" ref="GB4:HN4">COUNTIF(GB7:GB17,"●")</f>
        <v>4</v>
      </c>
      <c r="GC4" s="28">
        <f t="shared" si="5"/>
        <v>2</v>
      </c>
      <c r="GD4" s="28">
        <f t="shared" si="5"/>
        <v>4</v>
      </c>
      <c r="GE4" s="28">
        <f t="shared" si="5"/>
        <v>0</v>
      </c>
      <c r="GF4" s="28">
        <f t="shared" si="5"/>
        <v>1</v>
      </c>
      <c r="GG4" s="28">
        <f t="shared" si="5"/>
        <v>5</v>
      </c>
      <c r="GH4" s="28">
        <f t="shared" si="5"/>
        <v>3</v>
      </c>
      <c r="GI4" s="28">
        <f t="shared" si="5"/>
        <v>6</v>
      </c>
      <c r="GJ4" s="28">
        <f t="shared" si="5"/>
        <v>3</v>
      </c>
      <c r="GK4" s="28">
        <f t="shared" si="5"/>
        <v>6</v>
      </c>
      <c r="GL4" s="28">
        <f t="shared" si="5"/>
        <v>4</v>
      </c>
      <c r="GM4" s="28">
        <f t="shared" si="5"/>
        <v>5</v>
      </c>
      <c r="GN4" s="28">
        <f t="shared" si="5"/>
        <v>7</v>
      </c>
      <c r="GO4" s="28">
        <f t="shared" si="5"/>
        <v>4</v>
      </c>
      <c r="GP4" s="28">
        <f t="shared" si="5"/>
        <v>2</v>
      </c>
      <c r="GQ4" s="28">
        <f t="shared" si="5"/>
        <v>3</v>
      </c>
      <c r="GR4" s="28">
        <f t="shared" si="5"/>
        <v>2</v>
      </c>
      <c r="GS4" s="28">
        <f t="shared" si="5"/>
        <v>2</v>
      </c>
      <c r="GT4" s="28">
        <f t="shared" si="5"/>
        <v>3</v>
      </c>
      <c r="GU4" s="28">
        <f t="shared" si="5"/>
        <v>2</v>
      </c>
      <c r="GV4" s="28">
        <f t="shared" si="5"/>
        <v>2</v>
      </c>
      <c r="GW4" s="28">
        <f t="shared" si="5"/>
        <v>3</v>
      </c>
      <c r="GX4" s="28">
        <f t="shared" si="5"/>
        <v>4</v>
      </c>
      <c r="GY4" s="28">
        <f t="shared" si="5"/>
        <v>2</v>
      </c>
      <c r="GZ4" s="28">
        <f t="shared" si="5"/>
        <v>2</v>
      </c>
      <c r="HA4" s="28">
        <f t="shared" si="5"/>
        <v>2</v>
      </c>
      <c r="HB4" s="28">
        <f t="shared" si="5"/>
        <v>2</v>
      </c>
      <c r="HC4" s="28">
        <f t="shared" si="5"/>
        <v>2</v>
      </c>
      <c r="HD4" s="28">
        <f t="shared" si="5"/>
        <v>4</v>
      </c>
      <c r="HE4" s="28">
        <f t="shared" si="5"/>
        <v>4</v>
      </c>
      <c r="HF4" s="28">
        <f t="shared" si="5"/>
        <v>2</v>
      </c>
      <c r="HG4" s="28">
        <f t="shared" si="5"/>
        <v>2</v>
      </c>
      <c r="HH4" s="28">
        <f t="shared" si="5"/>
        <v>2</v>
      </c>
      <c r="HI4" s="28">
        <f t="shared" si="5"/>
        <v>7</v>
      </c>
      <c r="HJ4" s="28">
        <f t="shared" si="5"/>
        <v>2</v>
      </c>
      <c r="HK4" s="28">
        <f t="shared" si="5"/>
        <v>6</v>
      </c>
      <c r="HL4" s="28">
        <f t="shared" si="5"/>
        <v>2</v>
      </c>
      <c r="HM4" s="28">
        <f t="shared" si="5"/>
        <v>1</v>
      </c>
      <c r="HN4" s="129">
        <f t="shared" si="5"/>
        <v>2</v>
      </c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</row>
    <row r="5" spans="1:222" ht="18" customHeight="1">
      <c r="A5" s="274" t="s">
        <v>26</v>
      </c>
      <c r="B5" s="275"/>
      <c r="C5" s="275"/>
      <c r="D5" s="275"/>
      <c r="E5" s="275"/>
      <c r="F5" s="275"/>
      <c r="G5" s="276"/>
      <c r="H5" s="42" t="s">
        <v>9</v>
      </c>
      <c r="I5" s="105"/>
      <c r="J5" s="233"/>
      <c r="K5" s="234"/>
      <c r="L5" s="212">
        <f>AX4*10+I4*10+I5*20+(J7+J8+J9+J10+J11+J12+J13+J14+J15+J17)</f>
        <v>32</v>
      </c>
      <c r="M5" s="212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42" t="s">
        <v>9</v>
      </c>
      <c r="AZ5" s="135">
        <f>COUNTIF(AZ7:AZ17,"등반")</f>
        <v>0</v>
      </c>
      <c r="BA5" s="225"/>
      <c r="BB5" s="225"/>
      <c r="BC5" s="212">
        <f>CO4*10+AZ4*10+AZ5*20+(BA7+BA8+BA9+BA10+BA11+BA12+BA13+BA14+BA15+BA17)</f>
        <v>20</v>
      </c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42" t="s">
        <v>9</v>
      </c>
      <c r="CQ5" s="105">
        <f>COUNTIF(CQ7:CQ17,"등반")</f>
        <v>0</v>
      </c>
      <c r="CR5" s="222"/>
      <c r="CS5" s="223"/>
      <c r="CT5" s="212">
        <f>EF4*10+CQ4*10+CQ5*20+(CR7+CR8+CR9+CR10+CR11+CR12+CR13+CR14+CR15+CR17)</f>
        <v>40</v>
      </c>
      <c r="CU5" s="212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4"/>
      <c r="EG5" s="39" t="s">
        <v>9</v>
      </c>
      <c r="EH5" s="105"/>
      <c r="EI5" s="222"/>
      <c r="EJ5" s="223"/>
      <c r="EK5" s="212">
        <f>FW4*10+EH4*10+EH5*20+(EI7+EI8+EI9+EI10+EI11+EI12+EI13+EI14+EI15+EI17)</f>
        <v>83</v>
      </c>
      <c r="EL5" s="212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4"/>
      <c r="FX5" s="42" t="s">
        <v>9</v>
      </c>
      <c r="FY5" s="105"/>
      <c r="FZ5" s="222"/>
      <c r="GA5" s="223"/>
      <c r="GB5" s="212">
        <f>HN4*10+FY4*10+FY5*20+(FZ7+FZ8+FZ9+FZ10+FZ11+FZ12+FZ13+FZ14+FZ15+FZ17)</f>
        <v>46</v>
      </c>
      <c r="GC5" s="212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4"/>
    </row>
    <row r="6" spans="1:222" ht="18" customHeight="1">
      <c r="A6" s="277"/>
      <c r="B6" s="278"/>
      <c r="C6" s="278"/>
      <c r="D6" s="278"/>
      <c r="E6" s="278"/>
      <c r="F6" s="278"/>
      <c r="G6" s="279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36</v>
      </c>
      <c r="AT6" s="113">
        <v>37</v>
      </c>
      <c r="AU6" s="113">
        <v>38</v>
      </c>
      <c r="AV6" s="113">
        <v>39</v>
      </c>
      <c r="AW6" s="113">
        <v>40</v>
      </c>
      <c r="AX6" s="113">
        <v>41</v>
      </c>
      <c r="AY6" s="41" t="s">
        <v>10</v>
      </c>
      <c r="AZ6" s="4" t="s">
        <v>11</v>
      </c>
      <c r="BA6" s="4" t="s">
        <v>56</v>
      </c>
      <c r="BB6" s="4" t="s">
        <v>12</v>
      </c>
      <c r="BC6" s="24">
        <v>1</v>
      </c>
      <c r="BD6" s="24">
        <v>2</v>
      </c>
      <c r="BE6" s="24">
        <v>3</v>
      </c>
      <c r="BF6" s="24">
        <v>4</v>
      </c>
      <c r="BG6" s="24">
        <v>5</v>
      </c>
      <c r="BH6" s="24">
        <v>6</v>
      </c>
      <c r="BI6" s="24">
        <v>7</v>
      </c>
      <c r="BJ6" s="24">
        <v>8</v>
      </c>
      <c r="BK6" s="24">
        <v>9</v>
      </c>
      <c r="BL6" s="24">
        <v>10</v>
      </c>
      <c r="BM6" s="24">
        <v>11</v>
      </c>
      <c r="BN6" s="24">
        <v>12</v>
      </c>
      <c r="BO6" s="24">
        <v>13</v>
      </c>
      <c r="BP6" s="24">
        <v>14</v>
      </c>
      <c r="BQ6" s="24">
        <v>15</v>
      </c>
      <c r="BR6" s="24">
        <v>16</v>
      </c>
      <c r="BS6" s="24">
        <v>17</v>
      </c>
      <c r="BT6" s="24">
        <v>18</v>
      </c>
      <c r="BU6" s="24">
        <v>19</v>
      </c>
      <c r="BV6" s="24">
        <v>20</v>
      </c>
      <c r="BW6" s="24">
        <v>21</v>
      </c>
      <c r="BX6" s="24">
        <v>22</v>
      </c>
      <c r="BY6" s="24">
        <v>23</v>
      </c>
      <c r="BZ6" s="24">
        <v>24</v>
      </c>
      <c r="CA6" s="24">
        <v>25</v>
      </c>
      <c r="CB6" s="24">
        <v>26</v>
      </c>
      <c r="CC6" s="24">
        <v>27</v>
      </c>
      <c r="CD6" s="24">
        <v>28</v>
      </c>
      <c r="CE6" s="113">
        <v>29</v>
      </c>
      <c r="CF6" s="113">
        <v>30</v>
      </c>
      <c r="CG6" s="113">
        <v>31</v>
      </c>
      <c r="CH6" s="113">
        <v>32</v>
      </c>
      <c r="CI6" s="113">
        <v>33</v>
      </c>
      <c r="CJ6" s="113">
        <v>36</v>
      </c>
      <c r="CK6" s="113">
        <v>37</v>
      </c>
      <c r="CL6" s="113">
        <v>38</v>
      </c>
      <c r="CM6" s="113">
        <v>39</v>
      </c>
      <c r="CN6" s="113">
        <v>40</v>
      </c>
      <c r="CO6" s="113">
        <v>41</v>
      </c>
      <c r="CP6" s="41" t="s">
        <v>10</v>
      </c>
      <c r="CQ6" s="4" t="s">
        <v>11</v>
      </c>
      <c r="CR6" s="4" t="s">
        <v>56</v>
      </c>
      <c r="CS6" s="4" t="s">
        <v>12</v>
      </c>
      <c r="CT6" s="24">
        <v>1</v>
      </c>
      <c r="CU6" s="24">
        <v>2</v>
      </c>
      <c r="CV6" s="113">
        <v>3</v>
      </c>
      <c r="CW6" s="113">
        <v>4</v>
      </c>
      <c r="CX6" s="113">
        <v>5</v>
      </c>
      <c r="CY6" s="113">
        <v>6</v>
      </c>
      <c r="CZ6" s="113">
        <v>7</v>
      </c>
      <c r="DA6" s="113">
        <v>8</v>
      </c>
      <c r="DB6" s="113">
        <v>9</v>
      </c>
      <c r="DC6" s="113">
        <v>10</v>
      </c>
      <c r="DD6" s="113">
        <v>11</v>
      </c>
      <c r="DE6" s="113">
        <v>12</v>
      </c>
      <c r="DF6" s="113">
        <v>13</v>
      </c>
      <c r="DG6" s="113">
        <v>14</v>
      </c>
      <c r="DH6" s="113">
        <v>15</v>
      </c>
      <c r="DI6" s="113">
        <v>16</v>
      </c>
      <c r="DJ6" s="113">
        <v>17</v>
      </c>
      <c r="DK6" s="113">
        <v>18</v>
      </c>
      <c r="DL6" s="113">
        <v>19</v>
      </c>
      <c r="DM6" s="113">
        <v>20</v>
      </c>
      <c r="DN6" s="113">
        <v>21</v>
      </c>
      <c r="DO6" s="113">
        <v>22</v>
      </c>
      <c r="DP6" s="113">
        <v>23</v>
      </c>
      <c r="DQ6" s="113">
        <v>24</v>
      </c>
      <c r="DR6" s="113">
        <v>25</v>
      </c>
      <c r="DS6" s="113">
        <v>26</v>
      </c>
      <c r="DT6" s="113">
        <v>27</v>
      </c>
      <c r="DU6" s="113">
        <v>28</v>
      </c>
      <c r="DV6" s="113">
        <v>29</v>
      </c>
      <c r="DW6" s="113">
        <v>30</v>
      </c>
      <c r="DX6" s="113">
        <v>31</v>
      </c>
      <c r="DY6" s="113">
        <v>32</v>
      </c>
      <c r="DZ6" s="113">
        <v>33</v>
      </c>
      <c r="EA6" s="113">
        <v>36</v>
      </c>
      <c r="EB6" s="113">
        <v>37</v>
      </c>
      <c r="EC6" s="113">
        <v>38</v>
      </c>
      <c r="ED6" s="113">
        <v>39</v>
      </c>
      <c r="EE6" s="113">
        <v>40</v>
      </c>
      <c r="EF6" s="292">
        <v>41</v>
      </c>
      <c r="EG6" s="38" t="s">
        <v>10</v>
      </c>
      <c r="EH6" s="4" t="s">
        <v>11</v>
      </c>
      <c r="EI6" s="4" t="s">
        <v>56</v>
      </c>
      <c r="EJ6" s="4" t="s">
        <v>12</v>
      </c>
      <c r="EK6" s="24">
        <v>1</v>
      </c>
      <c r="EL6" s="24">
        <v>2</v>
      </c>
      <c r="EM6" s="113">
        <v>3</v>
      </c>
      <c r="EN6" s="113">
        <v>4</v>
      </c>
      <c r="EO6" s="113">
        <v>5</v>
      </c>
      <c r="EP6" s="113">
        <v>6</v>
      </c>
      <c r="EQ6" s="113">
        <v>7</v>
      </c>
      <c r="ER6" s="113">
        <v>8</v>
      </c>
      <c r="ES6" s="113">
        <v>9</v>
      </c>
      <c r="ET6" s="113">
        <v>10</v>
      </c>
      <c r="EU6" s="113">
        <v>11</v>
      </c>
      <c r="EV6" s="113">
        <v>12</v>
      </c>
      <c r="EW6" s="113">
        <v>13</v>
      </c>
      <c r="EX6" s="113">
        <v>14</v>
      </c>
      <c r="EY6" s="113">
        <v>15</v>
      </c>
      <c r="EZ6" s="113">
        <v>16</v>
      </c>
      <c r="FA6" s="113">
        <v>17</v>
      </c>
      <c r="FB6" s="113">
        <v>18</v>
      </c>
      <c r="FC6" s="113">
        <v>19</v>
      </c>
      <c r="FD6" s="113">
        <v>20</v>
      </c>
      <c r="FE6" s="113">
        <v>21</v>
      </c>
      <c r="FF6" s="113">
        <v>22</v>
      </c>
      <c r="FG6" s="113">
        <v>23</v>
      </c>
      <c r="FH6" s="113">
        <v>24</v>
      </c>
      <c r="FI6" s="113">
        <v>25</v>
      </c>
      <c r="FJ6" s="113">
        <v>26</v>
      </c>
      <c r="FK6" s="113">
        <v>27</v>
      </c>
      <c r="FL6" s="113">
        <v>28</v>
      </c>
      <c r="FM6" s="113">
        <v>29</v>
      </c>
      <c r="FN6" s="113">
        <v>30</v>
      </c>
      <c r="FO6" s="113">
        <v>31</v>
      </c>
      <c r="FP6" s="113">
        <v>32</v>
      </c>
      <c r="FQ6" s="113">
        <v>33</v>
      </c>
      <c r="FR6" s="113">
        <v>36</v>
      </c>
      <c r="FS6" s="113">
        <v>37</v>
      </c>
      <c r="FT6" s="113">
        <v>38</v>
      </c>
      <c r="FU6" s="113">
        <v>39</v>
      </c>
      <c r="FV6" s="113">
        <v>40</v>
      </c>
      <c r="FW6" s="113">
        <v>41</v>
      </c>
      <c r="FX6" s="41" t="s">
        <v>10</v>
      </c>
      <c r="FY6" s="89" t="s">
        <v>11</v>
      </c>
      <c r="FZ6" s="89" t="s">
        <v>56</v>
      </c>
      <c r="GA6" s="89" t="s">
        <v>12</v>
      </c>
      <c r="GB6" s="24">
        <v>1</v>
      </c>
      <c r="GC6" s="24">
        <v>2</v>
      </c>
      <c r="GD6" s="113">
        <v>3</v>
      </c>
      <c r="GE6" s="113">
        <v>4</v>
      </c>
      <c r="GF6" s="113">
        <v>5</v>
      </c>
      <c r="GG6" s="113">
        <v>6</v>
      </c>
      <c r="GH6" s="113">
        <v>7</v>
      </c>
      <c r="GI6" s="113">
        <v>8</v>
      </c>
      <c r="GJ6" s="113">
        <v>9</v>
      </c>
      <c r="GK6" s="113">
        <v>10</v>
      </c>
      <c r="GL6" s="113">
        <v>11</v>
      </c>
      <c r="GM6" s="113">
        <v>12</v>
      </c>
      <c r="GN6" s="113">
        <v>13</v>
      </c>
      <c r="GO6" s="113">
        <v>14</v>
      </c>
      <c r="GP6" s="113">
        <v>15</v>
      </c>
      <c r="GQ6" s="113">
        <v>16</v>
      </c>
      <c r="GR6" s="113">
        <v>17</v>
      </c>
      <c r="GS6" s="113">
        <v>18</v>
      </c>
      <c r="GT6" s="113">
        <v>19</v>
      </c>
      <c r="GU6" s="113">
        <v>20</v>
      </c>
      <c r="GV6" s="113">
        <v>21</v>
      </c>
      <c r="GW6" s="113">
        <v>22</v>
      </c>
      <c r="GX6" s="113">
        <v>23</v>
      </c>
      <c r="GY6" s="113">
        <v>24</v>
      </c>
      <c r="GZ6" s="113">
        <v>25</v>
      </c>
      <c r="HA6" s="113">
        <v>26</v>
      </c>
      <c r="HB6" s="113">
        <v>27</v>
      </c>
      <c r="HC6" s="113">
        <v>28</v>
      </c>
      <c r="HD6" s="113">
        <v>29</v>
      </c>
      <c r="HE6" s="113">
        <v>30</v>
      </c>
      <c r="HF6" s="113">
        <v>31</v>
      </c>
      <c r="HG6" s="113">
        <v>32</v>
      </c>
      <c r="HH6" s="113">
        <v>33</v>
      </c>
      <c r="HI6" s="113">
        <v>36</v>
      </c>
      <c r="HJ6" s="113">
        <v>37</v>
      </c>
      <c r="HK6" s="113">
        <v>38</v>
      </c>
      <c r="HL6" s="113">
        <v>39</v>
      </c>
      <c r="HM6" s="113">
        <v>40</v>
      </c>
      <c r="HN6" s="292">
        <v>41</v>
      </c>
    </row>
    <row r="7" spans="1:222" ht="18" customHeight="1">
      <c r="A7" s="90" t="s">
        <v>11</v>
      </c>
      <c r="B7" s="204" t="s">
        <v>27</v>
      </c>
      <c r="C7" s="205"/>
      <c r="D7" s="226" t="s">
        <v>6</v>
      </c>
      <c r="E7" s="226"/>
      <c r="F7" s="226" t="s">
        <v>20</v>
      </c>
      <c r="G7" s="227"/>
      <c r="H7" s="91" t="s">
        <v>67</v>
      </c>
      <c r="I7" s="30" t="s">
        <v>22</v>
      </c>
      <c r="J7" s="92">
        <v>1</v>
      </c>
      <c r="K7" s="24">
        <f aca="true" t="shared" si="6" ref="K7:K12">COUNTIF(L7:AX7,"●")</f>
        <v>38</v>
      </c>
      <c r="L7" s="73" t="s">
        <v>148</v>
      </c>
      <c r="M7" s="73" t="s">
        <v>148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111" t="s">
        <v>100</v>
      </c>
      <c r="AW7" s="111"/>
      <c r="AX7" s="111" t="s">
        <v>100</v>
      </c>
      <c r="AY7" s="91" t="s">
        <v>71</v>
      </c>
      <c r="AZ7" s="30" t="s">
        <v>230</v>
      </c>
      <c r="BA7" s="136"/>
      <c r="BB7" s="24">
        <f>COUNTIF(BC7:CO7,"●")</f>
        <v>26</v>
      </c>
      <c r="BC7" s="73" t="s">
        <v>148</v>
      </c>
      <c r="BD7" s="73" t="s">
        <v>148</v>
      </c>
      <c r="BE7" s="73" t="s">
        <v>100</v>
      </c>
      <c r="BF7" s="73" t="s">
        <v>100</v>
      </c>
      <c r="BG7" s="73" t="s">
        <v>100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 t="s">
        <v>100</v>
      </c>
      <c r="BO7" s="73" t="s">
        <v>100</v>
      </c>
      <c r="BP7" s="73" t="s">
        <v>100</v>
      </c>
      <c r="BQ7" s="73"/>
      <c r="BR7" s="73"/>
      <c r="BS7" s="73"/>
      <c r="BT7" s="73"/>
      <c r="BU7" s="73" t="s">
        <v>100</v>
      </c>
      <c r="BV7" s="73" t="s">
        <v>100</v>
      </c>
      <c r="BW7" s="73" t="s">
        <v>100</v>
      </c>
      <c r="BX7" s="73" t="s">
        <v>100</v>
      </c>
      <c r="BY7" s="73" t="s">
        <v>100</v>
      </c>
      <c r="BZ7" s="73"/>
      <c r="CA7" s="73"/>
      <c r="CB7" s="73"/>
      <c r="CC7" s="73"/>
      <c r="CD7" s="73" t="s">
        <v>100</v>
      </c>
      <c r="CE7" s="111" t="s">
        <v>100</v>
      </c>
      <c r="CF7" s="111"/>
      <c r="CG7" s="111" t="s">
        <v>100</v>
      </c>
      <c r="CH7" s="111" t="s">
        <v>100</v>
      </c>
      <c r="CI7" s="111" t="s">
        <v>100</v>
      </c>
      <c r="CJ7" s="111" t="s">
        <v>100</v>
      </c>
      <c r="CK7" s="111" t="s">
        <v>100</v>
      </c>
      <c r="CL7" s="111"/>
      <c r="CM7" s="111"/>
      <c r="CN7" s="111"/>
      <c r="CO7" s="111"/>
      <c r="CP7" s="91" t="s">
        <v>74</v>
      </c>
      <c r="CQ7" s="30" t="s">
        <v>22</v>
      </c>
      <c r="CR7" s="93">
        <v>10</v>
      </c>
      <c r="CS7" s="24">
        <f aca="true" t="shared" si="7" ref="CS7:CS12">COUNTIF(CT7:EF7,"●")</f>
        <v>39</v>
      </c>
      <c r="CT7" s="73" t="s">
        <v>148</v>
      </c>
      <c r="CU7" s="73" t="s">
        <v>148</v>
      </c>
      <c r="CV7" s="111" t="s">
        <v>100</v>
      </c>
      <c r="CW7" s="111" t="s">
        <v>100</v>
      </c>
      <c r="CX7" s="111" t="s">
        <v>100</v>
      </c>
      <c r="CY7" s="111" t="s">
        <v>100</v>
      </c>
      <c r="CZ7" s="111" t="s">
        <v>100</v>
      </c>
      <c r="DA7" s="111" t="s">
        <v>100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111" t="s">
        <v>100</v>
      </c>
      <c r="DY7" s="111" t="s">
        <v>100</v>
      </c>
      <c r="DZ7" s="111" t="s">
        <v>100</v>
      </c>
      <c r="EA7" s="111" t="s">
        <v>100</v>
      </c>
      <c r="EB7" s="111" t="s">
        <v>100</v>
      </c>
      <c r="EC7" s="111" t="s">
        <v>100</v>
      </c>
      <c r="ED7" s="111" t="s">
        <v>100</v>
      </c>
      <c r="EE7" s="111" t="s">
        <v>100</v>
      </c>
      <c r="EF7" s="110" t="s">
        <v>100</v>
      </c>
      <c r="EG7" s="117" t="s">
        <v>79</v>
      </c>
      <c r="EH7" s="30" t="s">
        <v>22</v>
      </c>
      <c r="EI7" s="93"/>
      <c r="EJ7" s="24">
        <f aca="true" t="shared" si="8" ref="EJ7:EJ17">COUNTIF(EK7:FW7,"●")</f>
        <v>31</v>
      </c>
      <c r="EK7" s="73" t="s">
        <v>148</v>
      </c>
      <c r="EL7" s="73" t="s">
        <v>148</v>
      </c>
      <c r="EM7" s="111" t="s">
        <v>100</v>
      </c>
      <c r="EN7" s="111"/>
      <c r="EO7" s="111" t="s">
        <v>100</v>
      </c>
      <c r="EP7" s="111" t="s">
        <v>100</v>
      </c>
      <c r="EQ7" s="111" t="s">
        <v>100</v>
      </c>
      <c r="ER7" s="111" t="s">
        <v>100</v>
      </c>
      <c r="ES7" s="111" t="s">
        <v>100</v>
      </c>
      <c r="ET7" s="111"/>
      <c r="EU7" s="111"/>
      <c r="EV7" s="111" t="s">
        <v>100</v>
      </c>
      <c r="EW7" s="111" t="s">
        <v>100</v>
      </c>
      <c r="EX7" s="111" t="s">
        <v>100</v>
      </c>
      <c r="EY7" s="111" t="s">
        <v>100</v>
      </c>
      <c r="EZ7" s="111" t="s">
        <v>100</v>
      </c>
      <c r="FA7" s="111" t="s">
        <v>100</v>
      </c>
      <c r="FB7" s="111" t="s">
        <v>100</v>
      </c>
      <c r="FC7" s="111" t="s">
        <v>100</v>
      </c>
      <c r="FD7" s="111" t="s">
        <v>100</v>
      </c>
      <c r="FE7" s="111" t="s">
        <v>100</v>
      </c>
      <c r="FF7" s="111"/>
      <c r="FG7" s="111" t="s">
        <v>100</v>
      </c>
      <c r="FH7" s="111" t="s">
        <v>100</v>
      </c>
      <c r="FI7" s="111" t="s">
        <v>100</v>
      </c>
      <c r="FJ7" s="111" t="s">
        <v>100</v>
      </c>
      <c r="FK7" s="111" t="s">
        <v>100</v>
      </c>
      <c r="FL7" s="111"/>
      <c r="FM7" s="111" t="s">
        <v>100</v>
      </c>
      <c r="FN7" s="111" t="s">
        <v>100</v>
      </c>
      <c r="FO7" s="111"/>
      <c r="FP7" s="111"/>
      <c r="FQ7" s="111" t="s">
        <v>100</v>
      </c>
      <c r="FR7" s="111" t="s">
        <v>100</v>
      </c>
      <c r="FS7" s="111" t="s">
        <v>100</v>
      </c>
      <c r="FT7" s="111" t="s">
        <v>100</v>
      </c>
      <c r="FU7" s="111" t="s">
        <v>100</v>
      </c>
      <c r="FV7" s="111"/>
      <c r="FW7" s="110" t="s">
        <v>100</v>
      </c>
      <c r="FX7" s="91" t="s">
        <v>86</v>
      </c>
      <c r="FY7" s="30" t="s">
        <v>22</v>
      </c>
      <c r="FZ7" s="93"/>
      <c r="GA7" s="24">
        <f aca="true" t="shared" si="9" ref="GA7:GA16">COUNTIF(GB7:HN7,"●")</f>
        <v>1</v>
      </c>
      <c r="GB7" s="18"/>
      <c r="GC7" s="18"/>
      <c r="GD7" s="35"/>
      <c r="GE7" s="35"/>
      <c r="GF7" s="35"/>
      <c r="GG7" s="35" t="s">
        <v>100</v>
      </c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19"/>
    </row>
    <row r="8" spans="1:222" ht="18" customHeight="1">
      <c r="A8" s="22" t="s">
        <v>28</v>
      </c>
      <c r="B8" s="207">
        <f>F8/D8</f>
        <v>0.5</v>
      </c>
      <c r="C8" s="208"/>
      <c r="D8" s="209">
        <f>I3+AZ3+CQ3</f>
        <v>16</v>
      </c>
      <c r="E8" s="210"/>
      <c r="F8" s="202">
        <f>AX4+CO4+EF4</f>
        <v>8</v>
      </c>
      <c r="G8" s="203"/>
      <c r="H8" s="91" t="s">
        <v>68</v>
      </c>
      <c r="I8" s="30" t="s">
        <v>22</v>
      </c>
      <c r="J8" s="92"/>
      <c r="K8" s="24">
        <f t="shared" si="6"/>
        <v>34</v>
      </c>
      <c r="L8" s="73" t="s">
        <v>148</v>
      </c>
      <c r="M8" s="73" t="s">
        <v>148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 t="s">
        <v>100</v>
      </c>
      <c r="AT8" s="111" t="s">
        <v>100</v>
      </c>
      <c r="AU8" s="111" t="s">
        <v>100</v>
      </c>
      <c r="AV8" s="111" t="s">
        <v>100</v>
      </c>
      <c r="AW8" s="111"/>
      <c r="AX8" s="111" t="s">
        <v>100</v>
      </c>
      <c r="AY8" s="91" t="s">
        <v>72</v>
      </c>
      <c r="AZ8" s="30" t="s">
        <v>230</v>
      </c>
      <c r="BA8" s="136"/>
      <c r="BB8" s="24">
        <f>COUNTIF(BC8:CO8,"●")</f>
        <v>31</v>
      </c>
      <c r="BC8" s="73" t="s">
        <v>148</v>
      </c>
      <c r="BD8" s="73" t="s">
        <v>148</v>
      </c>
      <c r="BE8" s="73" t="s">
        <v>100</v>
      </c>
      <c r="BF8" s="73"/>
      <c r="BG8" s="73" t="s">
        <v>100</v>
      </c>
      <c r="BH8" s="73" t="s">
        <v>100</v>
      </c>
      <c r="BI8" s="73" t="s">
        <v>100</v>
      </c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 t="s">
        <v>100</v>
      </c>
      <c r="BQ8" s="73" t="s">
        <v>100</v>
      </c>
      <c r="BR8" s="73" t="s">
        <v>100</v>
      </c>
      <c r="BS8" s="73"/>
      <c r="BT8" s="73" t="s">
        <v>100</v>
      </c>
      <c r="BU8" s="73"/>
      <c r="BV8" s="73" t="s">
        <v>100</v>
      </c>
      <c r="BW8" s="73" t="s">
        <v>100</v>
      </c>
      <c r="BX8" s="73" t="s">
        <v>100</v>
      </c>
      <c r="BY8" s="73"/>
      <c r="BZ8" s="73" t="s">
        <v>100</v>
      </c>
      <c r="CA8" s="73" t="s">
        <v>100</v>
      </c>
      <c r="CB8" s="73" t="s">
        <v>100</v>
      </c>
      <c r="CC8" s="73" t="s">
        <v>100</v>
      </c>
      <c r="CD8" s="73"/>
      <c r="CE8" s="111" t="s">
        <v>100</v>
      </c>
      <c r="CF8" s="111" t="s">
        <v>100</v>
      </c>
      <c r="CG8" s="111" t="s">
        <v>100</v>
      </c>
      <c r="CH8" s="111"/>
      <c r="CI8" s="111" t="s">
        <v>100</v>
      </c>
      <c r="CJ8" s="111" t="s">
        <v>100</v>
      </c>
      <c r="CK8" s="111" t="s">
        <v>100</v>
      </c>
      <c r="CL8" s="111" t="s">
        <v>100</v>
      </c>
      <c r="CM8" s="111" t="s">
        <v>148</v>
      </c>
      <c r="CN8" s="111"/>
      <c r="CO8" s="111"/>
      <c r="CP8" s="91" t="s">
        <v>75</v>
      </c>
      <c r="CQ8" s="30" t="s">
        <v>22</v>
      </c>
      <c r="CR8" s="93"/>
      <c r="CS8" s="24">
        <f t="shared" si="7"/>
        <v>9</v>
      </c>
      <c r="CT8" s="73" t="s">
        <v>148</v>
      </c>
      <c r="CU8" s="73" t="s">
        <v>148</v>
      </c>
      <c r="CV8" s="111"/>
      <c r="CW8" s="111"/>
      <c r="CX8" s="111" t="s">
        <v>100</v>
      </c>
      <c r="CY8" s="111" t="s">
        <v>100</v>
      </c>
      <c r="CZ8" s="111" t="s">
        <v>100</v>
      </c>
      <c r="DA8" s="111"/>
      <c r="DB8" s="111" t="s">
        <v>100</v>
      </c>
      <c r="DC8" s="111"/>
      <c r="DD8" s="111" t="s">
        <v>100</v>
      </c>
      <c r="DE8" s="111"/>
      <c r="DF8" s="111"/>
      <c r="DG8" s="111" t="s">
        <v>100</v>
      </c>
      <c r="DH8" s="111" t="s">
        <v>100</v>
      </c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0"/>
      <c r="EG8" s="117" t="s">
        <v>80</v>
      </c>
      <c r="EH8" s="30" t="s">
        <v>22</v>
      </c>
      <c r="EI8" s="93"/>
      <c r="EJ8" s="24">
        <f t="shared" si="8"/>
        <v>0</v>
      </c>
      <c r="EK8" s="18"/>
      <c r="EL8" s="18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19"/>
      <c r="FX8" s="91" t="s">
        <v>87</v>
      </c>
      <c r="FY8" s="30" t="s">
        <v>22</v>
      </c>
      <c r="FZ8" s="93"/>
      <c r="GA8" s="24">
        <f t="shared" si="9"/>
        <v>1</v>
      </c>
      <c r="GB8" s="18"/>
      <c r="GC8" s="18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 t="s">
        <v>100</v>
      </c>
      <c r="HJ8" s="35"/>
      <c r="HK8" s="35"/>
      <c r="HL8" s="35"/>
      <c r="HM8" s="35"/>
      <c r="HN8" s="19"/>
    </row>
    <row r="9" spans="1:222" ht="18" customHeight="1">
      <c r="A9" s="22" t="s">
        <v>13</v>
      </c>
      <c r="B9" s="207">
        <f>F9/D9</f>
        <v>0.45161290322580644</v>
      </c>
      <c r="C9" s="208"/>
      <c r="D9" s="209">
        <f>EH3+FY3+I20+AZ20</f>
        <v>31</v>
      </c>
      <c r="E9" s="210"/>
      <c r="F9" s="204">
        <f>FW4+HN4+AX21+CO21</f>
        <v>14</v>
      </c>
      <c r="G9" s="206"/>
      <c r="H9" s="91" t="s">
        <v>69</v>
      </c>
      <c r="I9" s="30" t="s">
        <v>22</v>
      </c>
      <c r="J9" s="92"/>
      <c r="K9" s="24">
        <f t="shared" si="6"/>
        <v>19</v>
      </c>
      <c r="L9" s="73" t="s">
        <v>148</v>
      </c>
      <c r="M9" s="73" t="s">
        <v>148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111"/>
      <c r="AW9" s="111"/>
      <c r="AX9" s="111"/>
      <c r="AY9" s="91" t="s">
        <v>103</v>
      </c>
      <c r="AZ9" s="30" t="s">
        <v>22</v>
      </c>
      <c r="BA9" s="136"/>
      <c r="BB9" s="24">
        <f>COUNTIF(BC9:CO9,"●")</f>
        <v>32</v>
      </c>
      <c r="BC9" s="18" t="s">
        <v>100</v>
      </c>
      <c r="BD9" s="18" t="s">
        <v>100</v>
      </c>
      <c r="BE9" s="18" t="s">
        <v>100</v>
      </c>
      <c r="BF9" s="18" t="s">
        <v>100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/>
      <c r="BM9" s="18" t="s">
        <v>100</v>
      </c>
      <c r="BN9" s="18"/>
      <c r="BO9" s="18" t="s">
        <v>100</v>
      </c>
      <c r="BP9" s="18" t="s">
        <v>100</v>
      </c>
      <c r="BQ9" s="18" t="s">
        <v>100</v>
      </c>
      <c r="BR9" s="18" t="s">
        <v>100</v>
      </c>
      <c r="BS9" s="18" t="s">
        <v>100</v>
      </c>
      <c r="BT9" s="18" t="s">
        <v>100</v>
      </c>
      <c r="BU9" s="18"/>
      <c r="BV9" s="18" t="s">
        <v>100</v>
      </c>
      <c r="BW9" s="18" t="s">
        <v>100</v>
      </c>
      <c r="BX9" s="18" t="s">
        <v>100</v>
      </c>
      <c r="BY9" s="18" t="s">
        <v>100</v>
      </c>
      <c r="BZ9" s="18" t="s">
        <v>100</v>
      </c>
      <c r="CA9" s="18" t="s">
        <v>100</v>
      </c>
      <c r="CB9" s="18" t="s">
        <v>100</v>
      </c>
      <c r="CC9" s="18" t="s">
        <v>100</v>
      </c>
      <c r="CD9" s="73" t="s">
        <v>100</v>
      </c>
      <c r="CE9" s="111"/>
      <c r="CF9" s="111" t="s">
        <v>100</v>
      </c>
      <c r="CG9" s="111" t="s">
        <v>100</v>
      </c>
      <c r="CH9" s="111"/>
      <c r="CI9" s="111" t="s">
        <v>100</v>
      </c>
      <c r="CJ9" s="111"/>
      <c r="CK9" s="111" t="s">
        <v>100</v>
      </c>
      <c r="CL9" s="111" t="s">
        <v>100</v>
      </c>
      <c r="CM9" s="111" t="s">
        <v>100</v>
      </c>
      <c r="CN9" s="111"/>
      <c r="CO9" s="111" t="s">
        <v>100</v>
      </c>
      <c r="CP9" s="91" t="s">
        <v>76</v>
      </c>
      <c r="CQ9" s="30" t="s">
        <v>22</v>
      </c>
      <c r="CR9" s="93"/>
      <c r="CS9" s="24">
        <f t="shared" si="7"/>
        <v>9</v>
      </c>
      <c r="CT9" s="73" t="s">
        <v>148</v>
      </c>
      <c r="CU9" s="73" t="s">
        <v>148</v>
      </c>
      <c r="CV9" s="111"/>
      <c r="CW9" s="111"/>
      <c r="CX9" s="111" t="s">
        <v>100</v>
      </c>
      <c r="CY9" s="111" t="s">
        <v>100</v>
      </c>
      <c r="CZ9" s="111" t="s">
        <v>100</v>
      </c>
      <c r="DA9" s="111"/>
      <c r="DB9" s="111" t="s">
        <v>100</v>
      </c>
      <c r="DC9" s="111"/>
      <c r="DD9" s="111" t="s">
        <v>100</v>
      </c>
      <c r="DE9" s="111"/>
      <c r="DF9" s="111"/>
      <c r="DG9" s="111" t="s">
        <v>100</v>
      </c>
      <c r="DH9" s="111" t="s">
        <v>100</v>
      </c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0"/>
      <c r="EG9" s="117" t="s">
        <v>81</v>
      </c>
      <c r="EH9" s="30" t="s">
        <v>22</v>
      </c>
      <c r="EI9" s="93"/>
      <c r="EJ9" s="24">
        <f t="shared" si="8"/>
        <v>30</v>
      </c>
      <c r="EK9" s="73" t="s">
        <v>148</v>
      </c>
      <c r="EL9" s="73" t="s">
        <v>148</v>
      </c>
      <c r="EM9" s="111" t="s">
        <v>100</v>
      </c>
      <c r="EN9" s="111"/>
      <c r="EO9" s="111" t="s">
        <v>100</v>
      </c>
      <c r="EP9" s="111" t="s">
        <v>100</v>
      </c>
      <c r="EQ9" s="111" t="s">
        <v>100</v>
      </c>
      <c r="ER9" s="111" t="s">
        <v>100</v>
      </c>
      <c r="ES9" s="111" t="s">
        <v>100</v>
      </c>
      <c r="ET9" s="111" t="s">
        <v>100</v>
      </c>
      <c r="EU9" s="111" t="s">
        <v>100</v>
      </c>
      <c r="EV9" s="111" t="s">
        <v>100</v>
      </c>
      <c r="EW9" s="111" t="s">
        <v>100</v>
      </c>
      <c r="EX9" s="111" t="s">
        <v>100</v>
      </c>
      <c r="EY9" s="111" t="s">
        <v>100</v>
      </c>
      <c r="EZ9" s="111" t="s">
        <v>100</v>
      </c>
      <c r="FA9" s="111"/>
      <c r="FB9" s="111" t="s">
        <v>100</v>
      </c>
      <c r="FC9" s="111"/>
      <c r="FD9" s="111" t="s">
        <v>100</v>
      </c>
      <c r="FE9" s="111" t="s">
        <v>100</v>
      </c>
      <c r="FF9" s="111"/>
      <c r="FG9" s="111" t="s">
        <v>100</v>
      </c>
      <c r="FH9" s="111" t="s">
        <v>100</v>
      </c>
      <c r="FI9" s="111"/>
      <c r="FJ9" s="111" t="s">
        <v>100</v>
      </c>
      <c r="FK9" s="111" t="s">
        <v>100</v>
      </c>
      <c r="FL9" s="111"/>
      <c r="FM9" s="111" t="s">
        <v>100</v>
      </c>
      <c r="FN9" s="111" t="s">
        <v>100</v>
      </c>
      <c r="FO9" s="111" t="s">
        <v>100</v>
      </c>
      <c r="FP9" s="111"/>
      <c r="FQ9" s="111" t="s">
        <v>100</v>
      </c>
      <c r="FR9" s="111" t="s">
        <v>100</v>
      </c>
      <c r="FS9" s="111" t="s">
        <v>100</v>
      </c>
      <c r="FT9" s="111" t="s">
        <v>100</v>
      </c>
      <c r="FU9" s="111" t="s">
        <v>100</v>
      </c>
      <c r="FV9" s="111"/>
      <c r="FW9" s="110"/>
      <c r="FX9" s="91" t="s">
        <v>91</v>
      </c>
      <c r="FY9" s="30" t="s">
        <v>22</v>
      </c>
      <c r="FZ9" s="93"/>
      <c r="GA9" s="24">
        <f t="shared" si="9"/>
        <v>12</v>
      </c>
      <c r="GB9" s="18"/>
      <c r="GC9" s="18"/>
      <c r="GD9" s="35" t="s">
        <v>100</v>
      </c>
      <c r="GE9" s="35"/>
      <c r="GF9" s="35"/>
      <c r="GG9" s="35" t="s">
        <v>100</v>
      </c>
      <c r="GH9" s="35" t="s">
        <v>100</v>
      </c>
      <c r="GI9" s="35" t="s">
        <v>100</v>
      </c>
      <c r="GJ9" s="35" t="s">
        <v>100</v>
      </c>
      <c r="GK9" s="35" t="s">
        <v>100</v>
      </c>
      <c r="GL9" s="35"/>
      <c r="GM9" s="35"/>
      <c r="GN9" s="35" t="s">
        <v>100</v>
      </c>
      <c r="GO9" s="35" t="s">
        <v>100</v>
      </c>
      <c r="GP9" s="35"/>
      <c r="GQ9" s="35"/>
      <c r="GR9" s="35"/>
      <c r="GS9" s="35"/>
      <c r="GT9" s="35"/>
      <c r="GU9" s="35"/>
      <c r="GV9" s="35"/>
      <c r="GW9" s="35" t="s">
        <v>100</v>
      </c>
      <c r="GX9" s="35" t="s">
        <v>100</v>
      </c>
      <c r="GY9" s="35"/>
      <c r="GZ9" s="35"/>
      <c r="HA9" s="35"/>
      <c r="HB9" s="35"/>
      <c r="HC9" s="35"/>
      <c r="HD9" s="35" t="s">
        <v>100</v>
      </c>
      <c r="HE9" s="35" t="s">
        <v>100</v>
      </c>
      <c r="HF9" s="35"/>
      <c r="HG9" s="35"/>
      <c r="HH9" s="35"/>
      <c r="HI9" s="35"/>
      <c r="HJ9" s="35"/>
      <c r="HK9" s="35"/>
      <c r="HL9" s="35"/>
      <c r="HM9" s="35"/>
      <c r="HN9" s="19"/>
    </row>
    <row r="10" spans="1:222" ht="18" customHeight="1">
      <c r="A10" s="22" t="s">
        <v>14</v>
      </c>
      <c r="B10" s="207">
        <f>F10/D10</f>
        <v>0.3888888888888889</v>
      </c>
      <c r="C10" s="208"/>
      <c r="D10" s="209">
        <f>CQ20+EH20+FY20</f>
        <v>18</v>
      </c>
      <c r="E10" s="210"/>
      <c r="F10" s="204">
        <f>EF21+FW21+HN21</f>
        <v>7</v>
      </c>
      <c r="G10" s="206"/>
      <c r="H10" s="91" t="s">
        <v>70</v>
      </c>
      <c r="I10" s="30" t="s">
        <v>22</v>
      </c>
      <c r="J10" s="92">
        <v>1</v>
      </c>
      <c r="K10" s="24">
        <f t="shared" si="6"/>
        <v>32</v>
      </c>
      <c r="L10" s="73" t="s">
        <v>148</v>
      </c>
      <c r="M10" s="73" t="s">
        <v>148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 t="s">
        <v>100</v>
      </c>
      <c r="AT10" s="111" t="s">
        <v>100</v>
      </c>
      <c r="AU10" s="111"/>
      <c r="AV10" s="111" t="s">
        <v>100</v>
      </c>
      <c r="AW10" s="111"/>
      <c r="AX10" s="111" t="s">
        <v>100</v>
      </c>
      <c r="AY10" s="91" t="s">
        <v>207</v>
      </c>
      <c r="AZ10" s="30" t="s">
        <v>230</v>
      </c>
      <c r="BA10" s="136"/>
      <c r="BB10" s="24">
        <f>COUNTIF(BC10:CO10,"●")</f>
        <v>21</v>
      </c>
      <c r="BC10" s="73"/>
      <c r="BD10" s="18" t="s">
        <v>100</v>
      </c>
      <c r="BE10" s="18" t="s">
        <v>100</v>
      </c>
      <c r="BF10" s="18"/>
      <c r="BG10" s="18"/>
      <c r="BH10" s="18" t="s">
        <v>100</v>
      </c>
      <c r="BI10" s="18" t="s">
        <v>100</v>
      </c>
      <c r="BJ10" s="18" t="s">
        <v>100</v>
      </c>
      <c r="BK10" s="18"/>
      <c r="BL10" s="18" t="s">
        <v>100</v>
      </c>
      <c r="BM10" s="18" t="s">
        <v>100</v>
      </c>
      <c r="BN10" s="18"/>
      <c r="BO10" s="18" t="s">
        <v>100</v>
      </c>
      <c r="BP10" s="18"/>
      <c r="BQ10" s="18" t="s">
        <v>100</v>
      </c>
      <c r="BR10" s="18"/>
      <c r="BS10" s="18" t="s">
        <v>100</v>
      </c>
      <c r="BT10" s="18"/>
      <c r="BU10" s="18" t="s">
        <v>100</v>
      </c>
      <c r="BV10" s="18"/>
      <c r="BW10" s="18" t="s">
        <v>100</v>
      </c>
      <c r="BX10" s="18"/>
      <c r="BY10" s="18"/>
      <c r="BZ10" s="18"/>
      <c r="CA10" s="18"/>
      <c r="CB10" s="18"/>
      <c r="CC10" s="18"/>
      <c r="CD10" s="18"/>
      <c r="CE10" s="35" t="s">
        <v>100</v>
      </c>
      <c r="CF10" s="35" t="s">
        <v>100</v>
      </c>
      <c r="CG10" s="35" t="s">
        <v>100</v>
      </c>
      <c r="CH10" s="35" t="s">
        <v>100</v>
      </c>
      <c r="CI10" s="35" t="s">
        <v>100</v>
      </c>
      <c r="CJ10" s="35"/>
      <c r="CK10" s="111" t="s">
        <v>100</v>
      </c>
      <c r="CL10" s="111" t="s">
        <v>100</v>
      </c>
      <c r="CM10" s="111" t="s">
        <v>100</v>
      </c>
      <c r="CN10" s="111"/>
      <c r="CO10" s="111" t="s">
        <v>100</v>
      </c>
      <c r="CP10" s="91" t="s">
        <v>77</v>
      </c>
      <c r="CQ10" s="30" t="s">
        <v>22</v>
      </c>
      <c r="CR10" s="93"/>
      <c r="CS10" s="24">
        <f t="shared" si="7"/>
        <v>34</v>
      </c>
      <c r="CT10" s="73" t="s">
        <v>148</v>
      </c>
      <c r="CU10" s="73" t="s">
        <v>148</v>
      </c>
      <c r="CV10" s="111" t="s">
        <v>100</v>
      </c>
      <c r="CW10" s="111" t="s">
        <v>100</v>
      </c>
      <c r="CX10" s="111" t="s">
        <v>100</v>
      </c>
      <c r="CY10" s="111" t="s">
        <v>100</v>
      </c>
      <c r="CZ10" s="111" t="s">
        <v>100</v>
      </c>
      <c r="DA10" s="111" t="s">
        <v>100</v>
      </c>
      <c r="DB10" s="111" t="s">
        <v>100</v>
      </c>
      <c r="DC10" s="111" t="s">
        <v>100</v>
      </c>
      <c r="DD10" s="111" t="s">
        <v>100</v>
      </c>
      <c r="DE10" s="111" t="s">
        <v>100</v>
      </c>
      <c r="DF10" s="111" t="s">
        <v>100</v>
      </c>
      <c r="DG10" s="111" t="s">
        <v>100</v>
      </c>
      <c r="DH10" s="111"/>
      <c r="DI10" s="111" t="s">
        <v>100</v>
      </c>
      <c r="DJ10" s="111" t="s">
        <v>100</v>
      </c>
      <c r="DK10" s="111" t="s">
        <v>100</v>
      </c>
      <c r="DL10" s="111"/>
      <c r="DM10" s="111" t="s">
        <v>100</v>
      </c>
      <c r="DN10" s="111"/>
      <c r="DO10" s="111" t="s">
        <v>100</v>
      </c>
      <c r="DP10" s="111"/>
      <c r="DQ10" s="111" t="s">
        <v>100</v>
      </c>
      <c r="DR10" s="111" t="s">
        <v>100</v>
      </c>
      <c r="DS10" s="111" t="s">
        <v>100</v>
      </c>
      <c r="DT10" s="111" t="s">
        <v>100</v>
      </c>
      <c r="DU10" s="111" t="s">
        <v>100</v>
      </c>
      <c r="DV10" s="111" t="s">
        <v>100</v>
      </c>
      <c r="DW10" s="111" t="s">
        <v>100</v>
      </c>
      <c r="DX10" s="111" t="s">
        <v>100</v>
      </c>
      <c r="DY10" s="111" t="s">
        <v>100</v>
      </c>
      <c r="DZ10" s="111" t="s">
        <v>100</v>
      </c>
      <c r="EA10" s="111" t="s">
        <v>100</v>
      </c>
      <c r="EB10" s="111"/>
      <c r="EC10" s="111" t="s">
        <v>100</v>
      </c>
      <c r="ED10" s="111" t="s">
        <v>100</v>
      </c>
      <c r="EE10" s="111" t="s">
        <v>100</v>
      </c>
      <c r="EF10" s="110" t="s">
        <v>100</v>
      </c>
      <c r="EG10" s="117" t="s">
        <v>82</v>
      </c>
      <c r="EH10" s="30" t="s">
        <v>22</v>
      </c>
      <c r="EI10" s="93">
        <v>13</v>
      </c>
      <c r="EJ10" s="24">
        <f t="shared" si="8"/>
        <v>31</v>
      </c>
      <c r="EK10" s="73" t="s">
        <v>148</v>
      </c>
      <c r="EL10" s="73" t="s">
        <v>148</v>
      </c>
      <c r="EM10" s="111" t="s">
        <v>100</v>
      </c>
      <c r="EN10" s="111"/>
      <c r="EO10" s="111" t="s">
        <v>100</v>
      </c>
      <c r="EP10" s="111" t="s">
        <v>100</v>
      </c>
      <c r="EQ10" s="111" t="s">
        <v>100</v>
      </c>
      <c r="ER10" s="111" t="s">
        <v>100</v>
      </c>
      <c r="ES10" s="111" t="s">
        <v>100</v>
      </c>
      <c r="ET10" s="111" t="s">
        <v>100</v>
      </c>
      <c r="EU10" s="111" t="s">
        <v>100</v>
      </c>
      <c r="EV10" s="111" t="s">
        <v>100</v>
      </c>
      <c r="EW10" s="111" t="s">
        <v>100</v>
      </c>
      <c r="EX10" s="111"/>
      <c r="EY10" s="111" t="s">
        <v>100</v>
      </c>
      <c r="EZ10" s="111" t="s">
        <v>100</v>
      </c>
      <c r="FA10" s="111" t="s">
        <v>100</v>
      </c>
      <c r="FB10" s="111" t="s">
        <v>100</v>
      </c>
      <c r="FC10" s="111" t="s">
        <v>100</v>
      </c>
      <c r="FD10" s="111" t="s">
        <v>100</v>
      </c>
      <c r="FE10" s="111" t="s">
        <v>100</v>
      </c>
      <c r="FF10" s="111" t="s">
        <v>100</v>
      </c>
      <c r="FG10" s="111" t="s">
        <v>100</v>
      </c>
      <c r="FH10" s="111"/>
      <c r="FI10" s="111"/>
      <c r="FJ10" s="111" t="s">
        <v>100</v>
      </c>
      <c r="FK10" s="111" t="s">
        <v>100</v>
      </c>
      <c r="FL10" s="111"/>
      <c r="FM10" s="111"/>
      <c r="FN10" s="111" t="s">
        <v>100</v>
      </c>
      <c r="FO10" s="111" t="s">
        <v>100</v>
      </c>
      <c r="FP10" s="111" t="s">
        <v>100</v>
      </c>
      <c r="FQ10" s="111" t="s">
        <v>100</v>
      </c>
      <c r="FR10" s="111"/>
      <c r="FS10" s="111" t="s">
        <v>100</v>
      </c>
      <c r="FT10" s="111" t="s">
        <v>100</v>
      </c>
      <c r="FU10" s="111" t="s">
        <v>100</v>
      </c>
      <c r="FV10" s="111"/>
      <c r="FW10" s="110" t="s">
        <v>100</v>
      </c>
      <c r="FX10" s="91" t="s">
        <v>88</v>
      </c>
      <c r="FY10" s="30" t="s">
        <v>22</v>
      </c>
      <c r="FZ10" s="93">
        <v>16</v>
      </c>
      <c r="GA10" s="24">
        <f t="shared" si="9"/>
        <v>37</v>
      </c>
      <c r="GB10" s="73" t="s">
        <v>148</v>
      </c>
      <c r="GC10" s="73" t="s">
        <v>148</v>
      </c>
      <c r="GD10" s="111" t="s">
        <v>100</v>
      </c>
      <c r="GE10" s="111"/>
      <c r="GF10" s="111" t="s">
        <v>100</v>
      </c>
      <c r="GG10" s="111" t="s">
        <v>100</v>
      </c>
      <c r="GH10" s="111" t="s">
        <v>100</v>
      </c>
      <c r="GI10" s="111" t="s">
        <v>100</v>
      </c>
      <c r="GJ10" s="111" t="s">
        <v>100</v>
      </c>
      <c r="GK10" s="111" t="s">
        <v>100</v>
      </c>
      <c r="GL10" s="111" t="s">
        <v>100</v>
      </c>
      <c r="GM10" s="111" t="s">
        <v>100</v>
      </c>
      <c r="GN10" s="111" t="s">
        <v>100</v>
      </c>
      <c r="GO10" s="111" t="s">
        <v>100</v>
      </c>
      <c r="GP10" s="111" t="s">
        <v>100</v>
      </c>
      <c r="GQ10" s="111" t="s">
        <v>100</v>
      </c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11" t="s">
        <v>100</v>
      </c>
      <c r="GZ10" s="111" t="s">
        <v>100</v>
      </c>
      <c r="HA10" s="111" t="s">
        <v>100</v>
      </c>
      <c r="HB10" s="111" t="s">
        <v>100</v>
      </c>
      <c r="HC10" s="111" t="s">
        <v>100</v>
      </c>
      <c r="HD10" s="111" t="s">
        <v>100</v>
      </c>
      <c r="HE10" s="111" t="s">
        <v>100</v>
      </c>
      <c r="HF10" s="111" t="s">
        <v>100</v>
      </c>
      <c r="HG10" s="111" t="s">
        <v>100</v>
      </c>
      <c r="HH10" s="111" t="s">
        <v>100</v>
      </c>
      <c r="HI10" s="111" t="s">
        <v>100</v>
      </c>
      <c r="HJ10" s="35" t="s">
        <v>100</v>
      </c>
      <c r="HK10" s="35" t="s">
        <v>100</v>
      </c>
      <c r="HL10" s="35" t="s">
        <v>100</v>
      </c>
      <c r="HM10" s="35"/>
      <c r="HN10" s="19" t="s">
        <v>100</v>
      </c>
    </row>
    <row r="11" spans="1:222" ht="18" customHeight="1">
      <c r="A11" s="22" t="s">
        <v>149</v>
      </c>
      <c r="B11" s="209"/>
      <c r="C11" s="252"/>
      <c r="D11" s="252"/>
      <c r="E11" s="252"/>
      <c r="F11" s="252"/>
      <c r="G11" s="253"/>
      <c r="H11" s="91" t="s">
        <v>99</v>
      </c>
      <c r="I11" s="30" t="s">
        <v>22</v>
      </c>
      <c r="J11" s="92"/>
      <c r="K11" s="24">
        <f t="shared" si="6"/>
        <v>15</v>
      </c>
      <c r="L11" s="73" t="s">
        <v>148</v>
      </c>
      <c r="M11" s="73" t="s">
        <v>148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91"/>
      <c r="AZ11" s="2"/>
      <c r="BA11" s="136"/>
      <c r="BB11" s="24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91" t="s">
        <v>78</v>
      </c>
      <c r="CQ11" s="30" t="s">
        <v>22</v>
      </c>
      <c r="CR11" s="93"/>
      <c r="CS11" s="24">
        <f t="shared" si="7"/>
        <v>37</v>
      </c>
      <c r="CT11" s="73" t="s">
        <v>148</v>
      </c>
      <c r="CU11" s="73" t="s">
        <v>148</v>
      </c>
      <c r="CV11" s="111" t="s">
        <v>100</v>
      </c>
      <c r="CW11" s="111"/>
      <c r="CX11" s="111" t="s">
        <v>100</v>
      </c>
      <c r="CY11" s="111" t="s">
        <v>100</v>
      </c>
      <c r="CZ11" s="111" t="s">
        <v>100</v>
      </c>
      <c r="DA11" s="111" t="s">
        <v>100</v>
      </c>
      <c r="DB11" s="111" t="s">
        <v>100</v>
      </c>
      <c r="DC11" s="111" t="s">
        <v>100</v>
      </c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111" t="s">
        <v>100</v>
      </c>
      <c r="DY11" s="111" t="s">
        <v>100</v>
      </c>
      <c r="DZ11" s="111" t="s">
        <v>100</v>
      </c>
      <c r="EA11" s="111" t="s">
        <v>100</v>
      </c>
      <c r="EB11" s="111" t="s">
        <v>100</v>
      </c>
      <c r="EC11" s="111" t="s">
        <v>100</v>
      </c>
      <c r="ED11" s="111" t="s">
        <v>100</v>
      </c>
      <c r="EE11" s="111"/>
      <c r="EF11" s="110" t="s">
        <v>100</v>
      </c>
      <c r="EG11" s="117" t="s">
        <v>83</v>
      </c>
      <c r="EH11" s="30" t="s">
        <v>22</v>
      </c>
      <c r="EI11" s="93">
        <v>10</v>
      </c>
      <c r="EJ11" s="24">
        <f t="shared" si="8"/>
        <v>39</v>
      </c>
      <c r="EK11" s="73" t="s">
        <v>148</v>
      </c>
      <c r="EL11" s="73" t="s">
        <v>148</v>
      </c>
      <c r="EM11" s="111" t="s">
        <v>100</v>
      </c>
      <c r="EN11" s="111" t="s">
        <v>100</v>
      </c>
      <c r="EO11" s="111" t="s">
        <v>100</v>
      </c>
      <c r="EP11" s="111" t="s">
        <v>100</v>
      </c>
      <c r="EQ11" s="111" t="s">
        <v>100</v>
      </c>
      <c r="ER11" s="111" t="s">
        <v>100</v>
      </c>
      <c r="ES11" s="111" t="s">
        <v>100</v>
      </c>
      <c r="ET11" s="111" t="s">
        <v>100</v>
      </c>
      <c r="EU11" s="111" t="s">
        <v>100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1" t="s">
        <v>100</v>
      </c>
      <c r="FL11" s="111" t="s">
        <v>100</v>
      </c>
      <c r="FM11" s="111" t="s">
        <v>100</v>
      </c>
      <c r="FN11" s="111" t="s">
        <v>100</v>
      </c>
      <c r="FO11" s="111" t="s">
        <v>100</v>
      </c>
      <c r="FP11" s="111" t="s">
        <v>100</v>
      </c>
      <c r="FQ11" s="111" t="s">
        <v>100</v>
      </c>
      <c r="FR11" s="111" t="s">
        <v>100</v>
      </c>
      <c r="FS11" s="111" t="s">
        <v>100</v>
      </c>
      <c r="FT11" s="111" t="s">
        <v>100</v>
      </c>
      <c r="FU11" s="111" t="s">
        <v>100</v>
      </c>
      <c r="FV11" s="111" t="s">
        <v>100</v>
      </c>
      <c r="FW11" s="110" t="s">
        <v>100</v>
      </c>
      <c r="FX11" s="91" t="s">
        <v>89</v>
      </c>
      <c r="FY11" s="30" t="s">
        <v>22</v>
      </c>
      <c r="FZ11" s="93">
        <v>10</v>
      </c>
      <c r="GA11" s="24">
        <f t="shared" si="9"/>
        <v>36</v>
      </c>
      <c r="GB11" s="73" t="s">
        <v>148</v>
      </c>
      <c r="GC11" s="73" t="s">
        <v>148</v>
      </c>
      <c r="GD11" s="111" t="s">
        <v>100</v>
      </c>
      <c r="GE11" s="111"/>
      <c r="GF11" s="111"/>
      <c r="GG11" s="111"/>
      <c r="GH11" s="111" t="s">
        <v>100</v>
      </c>
      <c r="GI11" s="111" t="s">
        <v>100</v>
      </c>
      <c r="GJ11" s="111" t="s">
        <v>100</v>
      </c>
      <c r="GK11" s="111" t="s">
        <v>100</v>
      </c>
      <c r="GL11" s="111" t="s">
        <v>100</v>
      </c>
      <c r="GM11" s="111" t="s">
        <v>100</v>
      </c>
      <c r="GN11" s="111" t="s">
        <v>100</v>
      </c>
      <c r="GO11" s="111" t="s">
        <v>100</v>
      </c>
      <c r="GP11" s="111" t="s">
        <v>100</v>
      </c>
      <c r="GQ11" s="111" t="s">
        <v>100</v>
      </c>
      <c r="GR11" s="111" t="s">
        <v>100</v>
      </c>
      <c r="GS11" s="111" t="s">
        <v>100</v>
      </c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11" t="s">
        <v>100</v>
      </c>
      <c r="GZ11" s="111" t="s">
        <v>100</v>
      </c>
      <c r="HA11" s="111" t="s">
        <v>100</v>
      </c>
      <c r="HB11" s="111" t="s">
        <v>100</v>
      </c>
      <c r="HC11" s="111" t="s">
        <v>100</v>
      </c>
      <c r="HD11" s="111" t="s">
        <v>100</v>
      </c>
      <c r="HE11" s="111" t="s">
        <v>100</v>
      </c>
      <c r="HF11" s="111" t="s">
        <v>100</v>
      </c>
      <c r="HG11" s="111" t="s">
        <v>100</v>
      </c>
      <c r="HH11" s="111" t="s">
        <v>100</v>
      </c>
      <c r="HI11" s="111" t="s">
        <v>100</v>
      </c>
      <c r="HJ11" s="35" t="s">
        <v>100</v>
      </c>
      <c r="HK11" s="35" t="s">
        <v>100</v>
      </c>
      <c r="HL11" s="35" t="s">
        <v>100</v>
      </c>
      <c r="HM11" s="35" t="s">
        <v>100</v>
      </c>
      <c r="HN11" s="19" t="s">
        <v>100</v>
      </c>
    </row>
    <row r="12" spans="1:222" ht="18" customHeight="1" thickBot="1">
      <c r="A12" s="23" t="s">
        <v>192</v>
      </c>
      <c r="B12" s="271"/>
      <c r="C12" s="272"/>
      <c r="D12" s="272"/>
      <c r="E12" s="272"/>
      <c r="F12" s="272"/>
      <c r="G12" s="273"/>
      <c r="H12" s="91" t="s">
        <v>194</v>
      </c>
      <c r="I12" s="30" t="s">
        <v>6</v>
      </c>
      <c r="J12" s="92"/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 t="s">
        <v>100</v>
      </c>
      <c r="AT12" s="111"/>
      <c r="AU12" s="111"/>
      <c r="AV12" s="111"/>
      <c r="AW12" s="111"/>
      <c r="AX12" s="111"/>
      <c r="AY12" s="91"/>
      <c r="AZ12" s="2"/>
      <c r="BA12" s="136"/>
      <c r="BB12" s="24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91" t="s">
        <v>240</v>
      </c>
      <c r="CQ12" s="30" t="s">
        <v>22</v>
      </c>
      <c r="CR12" s="93"/>
      <c r="CS12" s="24">
        <f t="shared" si="7"/>
        <v>5</v>
      </c>
      <c r="CT12" s="73"/>
      <c r="CU12" s="73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 t="s">
        <v>100</v>
      </c>
      <c r="DY12" s="111" t="s">
        <v>100</v>
      </c>
      <c r="DZ12" s="111" t="s">
        <v>100</v>
      </c>
      <c r="EA12" s="111" t="s">
        <v>100</v>
      </c>
      <c r="EB12" s="111" t="s">
        <v>100</v>
      </c>
      <c r="EC12" s="111"/>
      <c r="ED12" s="111"/>
      <c r="EE12" s="111"/>
      <c r="EF12" s="110"/>
      <c r="EG12" s="117" t="s">
        <v>84</v>
      </c>
      <c r="EH12" s="30" t="s">
        <v>22</v>
      </c>
      <c r="EI12" s="93"/>
      <c r="EJ12" s="24">
        <f t="shared" si="8"/>
        <v>35</v>
      </c>
      <c r="EK12" s="73" t="s">
        <v>148</v>
      </c>
      <c r="EL12" s="73" t="s">
        <v>148</v>
      </c>
      <c r="EM12" s="111" t="s">
        <v>100</v>
      </c>
      <c r="EN12" s="111" t="s">
        <v>100</v>
      </c>
      <c r="EO12" s="111" t="s">
        <v>100</v>
      </c>
      <c r="EP12" s="111" t="s">
        <v>100</v>
      </c>
      <c r="EQ12" s="111" t="s">
        <v>100</v>
      </c>
      <c r="ER12" s="111" t="s">
        <v>100</v>
      </c>
      <c r="ES12" s="111" t="s">
        <v>100</v>
      </c>
      <c r="ET12" s="111" t="s">
        <v>100</v>
      </c>
      <c r="EU12" s="111" t="s">
        <v>100</v>
      </c>
      <c r="EV12" s="111" t="s">
        <v>100</v>
      </c>
      <c r="EW12" s="111" t="s">
        <v>100</v>
      </c>
      <c r="EX12" s="111" t="s">
        <v>100</v>
      </c>
      <c r="EY12" s="111" t="s">
        <v>100</v>
      </c>
      <c r="EZ12" s="111" t="s">
        <v>100</v>
      </c>
      <c r="FA12" s="111" t="s">
        <v>100</v>
      </c>
      <c r="FB12" s="111" t="s">
        <v>100</v>
      </c>
      <c r="FC12" s="111" t="s">
        <v>100</v>
      </c>
      <c r="FD12" s="111" t="s">
        <v>100</v>
      </c>
      <c r="FE12" s="111"/>
      <c r="FF12" s="111" t="s">
        <v>100</v>
      </c>
      <c r="FG12" s="111" t="s">
        <v>100</v>
      </c>
      <c r="FH12" s="111"/>
      <c r="FI12" s="111" t="s">
        <v>100</v>
      </c>
      <c r="FJ12" s="111" t="s">
        <v>100</v>
      </c>
      <c r="FK12" s="111" t="s">
        <v>100</v>
      </c>
      <c r="FL12" s="111" t="s">
        <v>100</v>
      </c>
      <c r="FM12" s="111" t="s">
        <v>100</v>
      </c>
      <c r="FN12" s="111" t="s">
        <v>100</v>
      </c>
      <c r="FO12" s="111" t="s">
        <v>100</v>
      </c>
      <c r="FP12" s="111" t="s">
        <v>100</v>
      </c>
      <c r="FQ12" s="111"/>
      <c r="FR12" s="111" t="s">
        <v>100</v>
      </c>
      <c r="FS12" s="111" t="s">
        <v>100</v>
      </c>
      <c r="FT12" s="111" t="s">
        <v>100</v>
      </c>
      <c r="FU12" s="111" t="s">
        <v>100</v>
      </c>
      <c r="FV12" s="111"/>
      <c r="FW12" s="110" t="s">
        <v>100</v>
      </c>
      <c r="FX12" s="91" t="s">
        <v>90</v>
      </c>
      <c r="FY12" s="30" t="s">
        <v>22</v>
      </c>
      <c r="FZ12" s="93"/>
      <c r="GA12" s="24">
        <f t="shared" si="9"/>
        <v>12</v>
      </c>
      <c r="GB12" s="73" t="s">
        <v>148</v>
      </c>
      <c r="GC12" s="18"/>
      <c r="GD12" s="35" t="s">
        <v>100</v>
      </c>
      <c r="GE12" s="35"/>
      <c r="GF12" s="35"/>
      <c r="GG12" s="35"/>
      <c r="GH12" s="35"/>
      <c r="GI12" s="35" t="s">
        <v>100</v>
      </c>
      <c r="GJ12" s="35"/>
      <c r="GK12" s="35" t="s">
        <v>100</v>
      </c>
      <c r="GL12" s="35" t="s">
        <v>100</v>
      </c>
      <c r="GM12" s="35"/>
      <c r="GN12" s="35" t="s">
        <v>100</v>
      </c>
      <c r="GO12" s="35"/>
      <c r="GP12" s="35"/>
      <c r="GQ12" s="35"/>
      <c r="GR12" s="35"/>
      <c r="GS12" s="35"/>
      <c r="GT12" s="35" t="s">
        <v>100</v>
      </c>
      <c r="GU12" s="35"/>
      <c r="GV12" s="35"/>
      <c r="GW12" s="35"/>
      <c r="GX12" s="35" t="s">
        <v>100</v>
      </c>
      <c r="GY12" s="35"/>
      <c r="GZ12" s="35"/>
      <c r="HA12" s="35"/>
      <c r="HB12" s="35"/>
      <c r="HC12" s="35"/>
      <c r="HD12" s="35" t="s">
        <v>100</v>
      </c>
      <c r="HE12" s="35" t="s">
        <v>100</v>
      </c>
      <c r="HF12" s="35"/>
      <c r="HG12" s="35"/>
      <c r="HH12" s="35"/>
      <c r="HI12" s="35" t="s">
        <v>100</v>
      </c>
      <c r="HJ12" s="35"/>
      <c r="HK12" s="35" t="s">
        <v>100</v>
      </c>
      <c r="HL12" s="35"/>
      <c r="HM12" s="35"/>
      <c r="HN12" s="19"/>
    </row>
    <row r="13" spans="1:222" ht="18" customHeight="1" thickTop="1">
      <c r="A13" s="200" t="s">
        <v>12</v>
      </c>
      <c r="B13" s="238">
        <f>(B8+B9+B10)/3</f>
        <v>0.44683393070489846</v>
      </c>
      <c r="C13" s="239"/>
      <c r="D13" s="242">
        <f>SUM(D8:E10)</f>
        <v>65</v>
      </c>
      <c r="E13" s="243"/>
      <c r="F13" s="246">
        <f>SUM(F8:G10)+B11+B12</f>
        <v>29</v>
      </c>
      <c r="G13" s="247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95"/>
      <c r="AZ13" s="2"/>
      <c r="BA13" s="136"/>
      <c r="BB13" s="24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95"/>
      <c r="CQ13" s="2"/>
      <c r="CR13" s="93"/>
      <c r="CS13" s="24"/>
      <c r="CT13" s="18"/>
      <c r="CU13" s="18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19"/>
      <c r="EG13" s="117" t="s">
        <v>85</v>
      </c>
      <c r="EH13" s="30" t="s">
        <v>22</v>
      </c>
      <c r="EI13" s="93"/>
      <c r="EJ13" s="24">
        <f t="shared" si="8"/>
        <v>0</v>
      </c>
      <c r="EK13" s="18"/>
      <c r="EL13" s="18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19"/>
      <c r="FX13" s="91" t="s">
        <v>205</v>
      </c>
      <c r="FY13" s="30" t="s">
        <v>22</v>
      </c>
      <c r="FZ13" s="93"/>
      <c r="GA13" s="24">
        <f t="shared" si="9"/>
        <v>5</v>
      </c>
      <c r="GB13" s="73" t="s">
        <v>148</v>
      </c>
      <c r="GC13" s="18"/>
      <c r="GD13" s="35"/>
      <c r="GE13" s="35"/>
      <c r="GF13" s="35"/>
      <c r="GG13" s="35" t="s">
        <v>100</v>
      </c>
      <c r="GH13" s="35"/>
      <c r="GI13" s="35" t="s">
        <v>100</v>
      </c>
      <c r="GJ13" s="35"/>
      <c r="GK13" s="35" t="s">
        <v>100</v>
      </c>
      <c r="GL13" s="35"/>
      <c r="GM13" s="35"/>
      <c r="GN13" s="35"/>
      <c r="GO13" s="35" t="s">
        <v>100</v>
      </c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19"/>
    </row>
    <row r="14" spans="1:222" ht="18" customHeight="1" thickBot="1">
      <c r="A14" s="201"/>
      <c r="B14" s="240"/>
      <c r="C14" s="241"/>
      <c r="D14" s="244"/>
      <c r="E14" s="245"/>
      <c r="F14" s="248"/>
      <c r="G14" s="249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94"/>
      <c r="AZ14" s="2"/>
      <c r="BA14" s="136"/>
      <c r="BB14" s="24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95"/>
      <c r="CQ14" s="2"/>
      <c r="CR14" s="93"/>
      <c r="CS14" s="24"/>
      <c r="CT14" s="18"/>
      <c r="CU14" s="18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19"/>
      <c r="EG14" s="117" t="s">
        <v>151</v>
      </c>
      <c r="EH14" s="30" t="s">
        <v>22</v>
      </c>
      <c r="EI14" s="93"/>
      <c r="EJ14" s="24">
        <f t="shared" si="8"/>
        <v>3</v>
      </c>
      <c r="EK14" s="18"/>
      <c r="EL14" s="73" t="s">
        <v>148</v>
      </c>
      <c r="EM14" s="111"/>
      <c r="EN14" s="111"/>
      <c r="EO14" s="111"/>
      <c r="EP14" s="111"/>
      <c r="EQ14" s="111"/>
      <c r="ER14" s="111"/>
      <c r="ES14" s="111" t="s">
        <v>100</v>
      </c>
      <c r="ET14" s="111" t="s">
        <v>100</v>
      </c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0"/>
      <c r="FX14" s="91" t="s">
        <v>193</v>
      </c>
      <c r="FY14" s="30" t="s">
        <v>22</v>
      </c>
      <c r="FZ14" s="93"/>
      <c r="GA14" s="24">
        <f t="shared" si="9"/>
        <v>5</v>
      </c>
      <c r="GB14" s="73"/>
      <c r="GC14" s="18"/>
      <c r="GD14" s="35"/>
      <c r="GE14" s="35"/>
      <c r="GF14" s="35"/>
      <c r="GG14" s="35" t="s">
        <v>100</v>
      </c>
      <c r="GH14" s="35"/>
      <c r="GI14" s="35" t="s">
        <v>100</v>
      </c>
      <c r="GJ14" s="35"/>
      <c r="GK14" s="35" t="s">
        <v>100</v>
      </c>
      <c r="GL14" s="35"/>
      <c r="GM14" s="35" t="s">
        <v>100</v>
      </c>
      <c r="GN14" s="35" t="s">
        <v>100</v>
      </c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19"/>
    </row>
    <row r="15" spans="1:222" ht="18" customHeight="1">
      <c r="A15" s="257" t="s">
        <v>45</v>
      </c>
      <c r="B15" s="258"/>
      <c r="C15" s="258"/>
      <c r="D15" s="258"/>
      <c r="E15" s="258"/>
      <c r="F15" s="258"/>
      <c r="G15" s="259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94"/>
      <c r="AZ15" s="2"/>
      <c r="BA15" s="136"/>
      <c r="BB15" s="24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293"/>
      <c r="CQ15" s="2"/>
      <c r="CR15" s="93"/>
      <c r="CS15" s="24"/>
      <c r="CT15" s="18"/>
      <c r="CU15" s="18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19"/>
      <c r="EG15" s="117" t="s">
        <v>204</v>
      </c>
      <c r="EH15" s="30" t="s">
        <v>22</v>
      </c>
      <c r="EI15" s="93"/>
      <c r="EJ15" s="24">
        <f t="shared" si="8"/>
        <v>3</v>
      </c>
      <c r="EK15" s="18"/>
      <c r="EL15" s="18"/>
      <c r="EM15" s="35"/>
      <c r="EN15" s="35"/>
      <c r="EO15" s="35"/>
      <c r="EP15" s="35" t="s">
        <v>100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 t="s">
        <v>100</v>
      </c>
      <c r="FQ15" s="35" t="s">
        <v>100</v>
      </c>
      <c r="FR15" s="35"/>
      <c r="FS15" s="111"/>
      <c r="FT15" s="111"/>
      <c r="FU15" s="111"/>
      <c r="FV15" s="111"/>
      <c r="FW15" s="110"/>
      <c r="FX15" s="91" t="s">
        <v>214</v>
      </c>
      <c r="FY15" s="30" t="s">
        <v>22</v>
      </c>
      <c r="FZ15" s="93"/>
      <c r="GA15" s="24">
        <f t="shared" si="9"/>
        <v>6</v>
      </c>
      <c r="GB15" s="73"/>
      <c r="GC15" s="18"/>
      <c r="GD15" s="35"/>
      <c r="GE15" s="35"/>
      <c r="GF15" s="35"/>
      <c r="GG15" s="35"/>
      <c r="GH15" s="35"/>
      <c r="GI15" s="35"/>
      <c r="GJ15" s="35"/>
      <c r="GK15" s="35"/>
      <c r="GL15" s="35" t="s">
        <v>100</v>
      </c>
      <c r="GM15" s="35" t="s">
        <v>100</v>
      </c>
      <c r="GN15" s="35" t="s">
        <v>100</v>
      </c>
      <c r="GO15" s="35"/>
      <c r="GP15" s="35"/>
      <c r="GQ15" s="35" t="s">
        <v>100</v>
      </c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 t="s">
        <v>100</v>
      </c>
      <c r="HJ15" s="35"/>
      <c r="HK15" s="35" t="s">
        <v>100</v>
      </c>
      <c r="HL15" s="35"/>
      <c r="HM15" s="35"/>
      <c r="HN15" s="19"/>
    </row>
    <row r="16" spans="1:222" ht="18" customHeight="1">
      <c r="A16" s="260"/>
      <c r="B16" s="261"/>
      <c r="C16" s="261"/>
      <c r="D16" s="261"/>
      <c r="E16" s="261"/>
      <c r="F16" s="261"/>
      <c r="G16" s="262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37"/>
      <c r="AZ16" s="120"/>
      <c r="BA16" s="138"/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294"/>
      <c r="CQ16" s="120"/>
      <c r="CR16" s="126"/>
      <c r="CS16" s="122"/>
      <c r="CT16" s="123"/>
      <c r="CU16" s="123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5"/>
      <c r="EG16" s="117" t="s">
        <v>213</v>
      </c>
      <c r="EH16" s="30" t="s">
        <v>22</v>
      </c>
      <c r="EI16" s="93"/>
      <c r="EJ16" s="24">
        <f t="shared" si="8"/>
        <v>26</v>
      </c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11" t="s">
        <v>100</v>
      </c>
      <c r="EV16" s="111" t="s">
        <v>100</v>
      </c>
      <c r="EW16" s="111" t="s">
        <v>100</v>
      </c>
      <c r="EX16" s="111" t="s">
        <v>100</v>
      </c>
      <c r="EY16" s="111" t="s">
        <v>100</v>
      </c>
      <c r="EZ16" s="111" t="s">
        <v>100</v>
      </c>
      <c r="FA16" s="111" t="s">
        <v>100</v>
      </c>
      <c r="FB16" s="111"/>
      <c r="FC16" s="111" t="s">
        <v>100</v>
      </c>
      <c r="FD16" s="111" t="s">
        <v>100</v>
      </c>
      <c r="FE16" s="111" t="s">
        <v>100</v>
      </c>
      <c r="FF16" s="111" t="s">
        <v>100</v>
      </c>
      <c r="FG16" s="111" t="s">
        <v>100</v>
      </c>
      <c r="FH16" s="111" t="s">
        <v>100</v>
      </c>
      <c r="FI16" s="111" t="s">
        <v>100</v>
      </c>
      <c r="FJ16" s="111" t="s">
        <v>100</v>
      </c>
      <c r="FK16" s="111" t="s">
        <v>100</v>
      </c>
      <c r="FL16" s="111" t="s">
        <v>100</v>
      </c>
      <c r="FM16" s="111" t="s">
        <v>100</v>
      </c>
      <c r="FN16" s="111" t="s">
        <v>100</v>
      </c>
      <c r="FO16" s="111"/>
      <c r="FP16" s="111" t="s">
        <v>100</v>
      </c>
      <c r="FQ16" s="111" t="s">
        <v>100</v>
      </c>
      <c r="FR16" s="111" t="s">
        <v>100</v>
      </c>
      <c r="FS16" s="111" t="s">
        <v>100</v>
      </c>
      <c r="FT16" s="111" t="s">
        <v>100</v>
      </c>
      <c r="FU16" s="111" t="s">
        <v>100</v>
      </c>
      <c r="FV16" s="111"/>
      <c r="FW16" s="110" t="s">
        <v>100</v>
      </c>
      <c r="FX16" s="131" t="s">
        <v>243</v>
      </c>
      <c r="FY16" s="30" t="s">
        <v>22</v>
      </c>
      <c r="FZ16" s="126"/>
      <c r="GA16" s="24">
        <f t="shared" si="9"/>
        <v>2</v>
      </c>
      <c r="GB16" s="127"/>
      <c r="GC16" s="123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 t="s">
        <v>100</v>
      </c>
      <c r="HJ16" s="35"/>
      <c r="HK16" s="35" t="s">
        <v>100</v>
      </c>
      <c r="HL16" s="35"/>
      <c r="HM16" s="35"/>
      <c r="HN16" s="19"/>
    </row>
    <row r="17" spans="1:222" ht="18" customHeight="1" thickBot="1">
      <c r="A17" s="280" t="s">
        <v>156</v>
      </c>
      <c r="B17" s="281"/>
      <c r="C17" s="81" t="s">
        <v>157</v>
      </c>
      <c r="D17" s="82">
        <v>1</v>
      </c>
      <c r="E17" s="75" t="s">
        <v>158</v>
      </c>
      <c r="F17" s="75" t="s">
        <v>159</v>
      </c>
      <c r="G17" s="79" t="s">
        <v>160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39"/>
      <c r="AZ17" s="33"/>
      <c r="BA17" s="140"/>
      <c r="BB17" s="34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295"/>
      <c r="CQ17" s="33"/>
      <c r="CR17" s="98"/>
      <c r="CS17" s="34"/>
      <c r="CT17" s="21"/>
      <c r="CU17" s="21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20"/>
      <c r="EG17" s="117" t="s">
        <v>224</v>
      </c>
      <c r="EH17" s="30" t="s">
        <v>22</v>
      </c>
      <c r="EI17" s="93"/>
      <c r="EJ17" s="24">
        <f t="shared" si="8"/>
        <v>23</v>
      </c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111"/>
      <c r="EV17" s="111"/>
      <c r="EW17" s="111" t="s">
        <v>100</v>
      </c>
      <c r="EX17" s="111" t="s">
        <v>100</v>
      </c>
      <c r="EY17" s="111" t="s">
        <v>100</v>
      </c>
      <c r="EZ17" s="111" t="s">
        <v>100</v>
      </c>
      <c r="FA17" s="111" t="s">
        <v>100</v>
      </c>
      <c r="FB17" s="111" t="s">
        <v>100</v>
      </c>
      <c r="FC17" s="111" t="s">
        <v>100</v>
      </c>
      <c r="FD17" s="111" t="s">
        <v>100</v>
      </c>
      <c r="FE17" s="111" t="s">
        <v>100</v>
      </c>
      <c r="FF17" s="111" t="s">
        <v>100</v>
      </c>
      <c r="FG17" s="111" t="s">
        <v>100</v>
      </c>
      <c r="FH17" s="111"/>
      <c r="FI17" s="111"/>
      <c r="FJ17" s="111" t="s">
        <v>100</v>
      </c>
      <c r="FK17" s="111" t="s">
        <v>100</v>
      </c>
      <c r="FL17" s="111" t="s">
        <v>100</v>
      </c>
      <c r="FM17" s="111" t="s">
        <v>100</v>
      </c>
      <c r="FN17" s="111" t="s">
        <v>100</v>
      </c>
      <c r="FO17" s="111" t="s">
        <v>100</v>
      </c>
      <c r="FP17" s="111"/>
      <c r="FQ17" s="111" t="s">
        <v>100</v>
      </c>
      <c r="FR17" s="111" t="s">
        <v>100</v>
      </c>
      <c r="FS17" s="111" t="s">
        <v>100</v>
      </c>
      <c r="FT17" s="173" t="s">
        <v>100</v>
      </c>
      <c r="FU17" s="173" t="s">
        <v>100</v>
      </c>
      <c r="FV17" s="173"/>
      <c r="FW17" s="110" t="s">
        <v>100</v>
      </c>
      <c r="FX17" s="165" t="s">
        <v>217</v>
      </c>
      <c r="FY17" s="166" t="s">
        <v>22</v>
      </c>
      <c r="FZ17" s="167"/>
      <c r="GA17" s="168">
        <v>1</v>
      </c>
      <c r="GB17" s="169"/>
      <c r="GC17" s="169"/>
      <c r="GD17" s="170"/>
      <c r="GE17" s="170"/>
      <c r="GF17" s="170"/>
      <c r="GG17" s="170"/>
      <c r="GH17" s="170"/>
      <c r="GI17" s="170"/>
      <c r="GJ17" s="170"/>
      <c r="GK17" s="170"/>
      <c r="GL17" s="170"/>
      <c r="GM17" s="171" t="s">
        <v>100</v>
      </c>
      <c r="GN17" s="171" t="s">
        <v>100</v>
      </c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 t="s">
        <v>100</v>
      </c>
      <c r="HJ17" s="170"/>
      <c r="HK17" s="172" t="s">
        <v>100</v>
      </c>
      <c r="HL17" s="172"/>
      <c r="HM17" s="172"/>
      <c r="HN17" s="19"/>
    </row>
    <row r="18" spans="1:236" ht="18" customHeight="1">
      <c r="A18" s="254" t="s">
        <v>202</v>
      </c>
      <c r="B18" s="255"/>
      <c r="C18" s="77">
        <v>1</v>
      </c>
      <c r="D18" s="75" t="s">
        <v>203</v>
      </c>
      <c r="E18" s="75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3" t="s">
        <v>17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228" t="s">
        <v>19</v>
      </c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30"/>
      <c r="EG18" s="229" t="s">
        <v>18</v>
      </c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30"/>
      <c r="FX18" s="13" t="s">
        <v>16</v>
      </c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5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</row>
    <row r="19" spans="1:236" ht="18" customHeight="1">
      <c r="A19" s="254" t="s">
        <v>212</v>
      </c>
      <c r="B19" s="255"/>
      <c r="C19" s="74" t="s">
        <v>159</v>
      </c>
      <c r="D19" s="75" t="s">
        <v>211</v>
      </c>
      <c r="E19" s="75"/>
      <c r="F19" s="75"/>
      <c r="G19" s="76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 t="s">
        <v>62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236" t="s">
        <v>64</v>
      </c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7"/>
      <c r="EG19" s="235" t="s">
        <v>206</v>
      </c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7"/>
      <c r="FX19" s="236" t="s">
        <v>66</v>
      </c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7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</row>
    <row r="20" spans="1:236" ht="18" customHeight="1">
      <c r="A20" s="254" t="s">
        <v>215</v>
      </c>
      <c r="B20" s="255"/>
      <c r="C20" s="77">
        <v>1</v>
      </c>
      <c r="D20" s="75" t="s">
        <v>216</v>
      </c>
      <c r="E20" s="75"/>
      <c r="F20" s="78"/>
      <c r="G20" s="79"/>
      <c r="H20" s="40" t="s">
        <v>6</v>
      </c>
      <c r="I20" s="215">
        <f>COUNTIF(I24:I31,"재적")</f>
        <v>5</v>
      </c>
      <c r="J20" s="216"/>
      <c r="K20" s="217"/>
      <c r="L20" s="198" t="s">
        <v>7</v>
      </c>
      <c r="M20" s="198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40" t="s">
        <v>6</v>
      </c>
      <c r="AZ20" s="215">
        <f>COUNTIF(AZ24:AZ31,"재적")</f>
        <v>4</v>
      </c>
      <c r="BA20" s="216"/>
      <c r="BB20" s="217"/>
      <c r="BC20" s="198" t="s">
        <v>7</v>
      </c>
      <c r="BD20" s="198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40" t="s">
        <v>6</v>
      </c>
      <c r="CQ20" s="215">
        <f>COUNTIF(CQ24:CQ31,"재적")</f>
        <v>8</v>
      </c>
      <c r="CR20" s="216"/>
      <c r="CS20" s="217"/>
      <c r="CT20" s="199" t="s">
        <v>7</v>
      </c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9"/>
      <c r="EG20" s="37" t="s">
        <v>6</v>
      </c>
      <c r="EH20" s="215">
        <f>COUNTIF(EH24:EH31,"재적")</f>
        <v>4</v>
      </c>
      <c r="EI20" s="216"/>
      <c r="EJ20" s="217"/>
      <c r="EK20" s="199" t="s">
        <v>7</v>
      </c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9"/>
      <c r="FX20" s="40" t="s">
        <v>6</v>
      </c>
      <c r="FY20" s="215">
        <f>COUNTIF(FY24:FY31,"재적")</f>
        <v>6</v>
      </c>
      <c r="FZ20" s="216"/>
      <c r="GA20" s="217"/>
      <c r="GB20" s="198" t="s">
        <v>7</v>
      </c>
      <c r="GC20" s="198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211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</row>
    <row r="21" spans="1:236" ht="18" customHeight="1">
      <c r="A21" s="250" t="s">
        <v>218</v>
      </c>
      <c r="B21" s="251"/>
      <c r="C21" s="74" t="s">
        <v>159</v>
      </c>
      <c r="D21" s="75" t="s">
        <v>220</v>
      </c>
      <c r="E21" s="75"/>
      <c r="F21" s="78"/>
      <c r="G21" s="79"/>
      <c r="H21" s="41" t="s">
        <v>8</v>
      </c>
      <c r="I21" s="106">
        <f>COUNTIF(I24:I31,"신입")</f>
        <v>0</v>
      </c>
      <c r="J21" s="220">
        <v>2543</v>
      </c>
      <c r="K21" s="221"/>
      <c r="L21" s="28">
        <f aca="true" t="shared" si="10" ref="L21:AX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4</v>
      </c>
      <c r="AT21" s="28">
        <f t="shared" si="10"/>
        <v>3</v>
      </c>
      <c r="AU21" s="28">
        <f>COUNTIF(AU24:AU34,"●")</f>
        <v>3</v>
      </c>
      <c r="AV21" s="28">
        <f>COUNTIF(AV24:AV34,"●")</f>
        <v>3</v>
      </c>
      <c r="AW21" s="28">
        <f>COUNTIF(AW24:AW34,"●")</f>
        <v>2</v>
      </c>
      <c r="AX21" s="129">
        <f t="shared" si="10"/>
        <v>4</v>
      </c>
      <c r="AY21" s="41" t="s">
        <v>8</v>
      </c>
      <c r="AZ21" s="106">
        <f>COUNTIF(AZ24:AZ31,"신입")</f>
        <v>0</v>
      </c>
      <c r="BA21" s="220">
        <v>5056</v>
      </c>
      <c r="BB21" s="221"/>
      <c r="BC21" s="28">
        <f aca="true" t="shared" si="11" ref="BC21:CO21">COUNTIF(BC24:BC31,"●")</f>
        <v>3</v>
      </c>
      <c r="BD21" s="28">
        <f t="shared" si="11"/>
        <v>2</v>
      </c>
      <c r="BE21" s="28">
        <f t="shared" si="11"/>
        <v>3</v>
      </c>
      <c r="BF21" s="28">
        <f t="shared" si="11"/>
        <v>0</v>
      </c>
      <c r="BG21" s="28">
        <f t="shared" si="11"/>
        <v>3</v>
      </c>
      <c r="BH21" s="28">
        <f t="shared" si="11"/>
        <v>2</v>
      </c>
      <c r="BI21" s="28">
        <f t="shared" si="11"/>
        <v>4</v>
      </c>
      <c r="BJ21" s="28">
        <f t="shared" si="11"/>
        <v>3</v>
      </c>
      <c r="BK21" s="28">
        <f t="shared" si="11"/>
        <v>2</v>
      </c>
      <c r="BL21" s="28">
        <f t="shared" si="11"/>
        <v>1</v>
      </c>
      <c r="BM21" s="28">
        <f t="shared" si="11"/>
        <v>3</v>
      </c>
      <c r="BN21" s="28">
        <f t="shared" si="11"/>
        <v>3</v>
      </c>
      <c r="BO21" s="28">
        <f t="shared" si="11"/>
        <v>3</v>
      </c>
      <c r="BP21" s="28">
        <f t="shared" si="11"/>
        <v>2</v>
      </c>
      <c r="BQ21" s="28">
        <f t="shared" si="11"/>
        <v>2</v>
      </c>
      <c r="BR21" s="28">
        <f t="shared" si="11"/>
        <v>3</v>
      </c>
      <c r="BS21" s="28">
        <f t="shared" si="11"/>
        <v>3</v>
      </c>
      <c r="BT21" s="28">
        <f t="shared" si="11"/>
        <v>3</v>
      </c>
      <c r="BU21" s="28">
        <f t="shared" si="11"/>
        <v>3</v>
      </c>
      <c r="BV21" s="28">
        <f t="shared" si="11"/>
        <v>2</v>
      </c>
      <c r="BW21" s="28">
        <f t="shared" si="11"/>
        <v>3</v>
      </c>
      <c r="BX21" s="28">
        <f t="shared" si="11"/>
        <v>2</v>
      </c>
      <c r="BY21" s="28">
        <f t="shared" si="11"/>
        <v>2</v>
      </c>
      <c r="BZ21" s="28">
        <f t="shared" si="11"/>
        <v>3</v>
      </c>
      <c r="CA21" s="28">
        <f t="shared" si="11"/>
        <v>1</v>
      </c>
      <c r="CB21" s="28">
        <f t="shared" si="11"/>
        <v>4</v>
      </c>
      <c r="CC21" s="28">
        <f t="shared" si="11"/>
        <v>2</v>
      </c>
      <c r="CD21" s="28">
        <f t="shared" si="11"/>
        <v>2</v>
      </c>
      <c r="CE21" s="28">
        <f t="shared" si="11"/>
        <v>3</v>
      </c>
      <c r="CF21" s="28">
        <f t="shared" si="11"/>
        <v>3</v>
      </c>
      <c r="CG21" s="28">
        <f t="shared" si="11"/>
        <v>3</v>
      </c>
      <c r="CH21" s="28">
        <f t="shared" si="11"/>
        <v>2</v>
      </c>
      <c r="CI21" s="28">
        <f t="shared" si="11"/>
        <v>2</v>
      </c>
      <c r="CJ21" s="28">
        <f t="shared" si="11"/>
        <v>2</v>
      </c>
      <c r="CK21" s="28">
        <f t="shared" si="11"/>
        <v>2</v>
      </c>
      <c r="CL21" s="28">
        <f>COUNTIF(CL24:CL34,"●")</f>
        <v>3</v>
      </c>
      <c r="CM21" s="28">
        <f>COUNTIF(CM24:CM34,"●")</f>
        <v>2</v>
      </c>
      <c r="CN21" s="28">
        <f>COUNTIF(CN24:CN34,"●")</f>
        <v>0</v>
      </c>
      <c r="CO21" s="130">
        <f t="shared" si="11"/>
        <v>2</v>
      </c>
      <c r="CP21" s="41" t="s">
        <v>8</v>
      </c>
      <c r="CQ21" s="118"/>
      <c r="CR21" s="220">
        <v>1724</v>
      </c>
      <c r="CS21" s="221"/>
      <c r="CT21" s="28">
        <f aca="true" t="shared" si="12" ref="CT21:EF21">COUNTIF(CT24:CT31,"●")</f>
        <v>4</v>
      </c>
      <c r="CU21" s="28">
        <f t="shared" si="12"/>
        <v>5</v>
      </c>
      <c r="CV21" s="28">
        <f t="shared" si="12"/>
        <v>5</v>
      </c>
      <c r="CW21" s="28">
        <f t="shared" si="12"/>
        <v>2</v>
      </c>
      <c r="CX21" s="28">
        <f t="shared" si="12"/>
        <v>4</v>
      </c>
      <c r="CY21" s="28">
        <f t="shared" si="12"/>
        <v>5</v>
      </c>
      <c r="CZ21" s="28">
        <f t="shared" si="12"/>
        <v>5</v>
      </c>
      <c r="DA21" s="28">
        <f t="shared" si="12"/>
        <v>5</v>
      </c>
      <c r="DB21" s="28">
        <f t="shared" si="12"/>
        <v>4</v>
      </c>
      <c r="DC21" s="28">
        <f t="shared" si="12"/>
        <v>5</v>
      </c>
      <c r="DD21" s="28">
        <f t="shared" si="12"/>
        <v>4</v>
      </c>
      <c r="DE21" s="28">
        <f t="shared" si="12"/>
        <v>4</v>
      </c>
      <c r="DF21" s="28">
        <f t="shared" si="12"/>
        <v>5</v>
      </c>
      <c r="DG21" s="28">
        <f t="shared" si="12"/>
        <v>4</v>
      </c>
      <c r="DH21" s="28">
        <f t="shared" si="12"/>
        <v>5</v>
      </c>
      <c r="DI21" s="28">
        <f t="shared" si="12"/>
        <v>5</v>
      </c>
      <c r="DJ21" s="28">
        <f t="shared" si="12"/>
        <v>4</v>
      </c>
      <c r="DK21" s="28">
        <f t="shared" si="12"/>
        <v>4</v>
      </c>
      <c r="DL21" s="28">
        <f t="shared" si="12"/>
        <v>3</v>
      </c>
      <c r="DM21" s="28">
        <f t="shared" si="12"/>
        <v>4</v>
      </c>
      <c r="DN21" s="28">
        <f t="shared" si="12"/>
        <v>5</v>
      </c>
      <c r="DO21" s="28">
        <f t="shared" si="12"/>
        <v>4</v>
      </c>
      <c r="DP21" s="28">
        <f t="shared" si="12"/>
        <v>5</v>
      </c>
      <c r="DQ21" s="28">
        <f t="shared" si="12"/>
        <v>4</v>
      </c>
      <c r="DR21" s="28">
        <f t="shared" si="12"/>
        <v>3</v>
      </c>
      <c r="DS21" s="28">
        <f t="shared" si="12"/>
        <v>4</v>
      </c>
      <c r="DT21" s="28">
        <f t="shared" si="12"/>
        <v>4</v>
      </c>
      <c r="DU21" s="28">
        <f t="shared" si="12"/>
        <v>4</v>
      </c>
      <c r="DV21" s="28">
        <f t="shared" si="12"/>
        <v>4</v>
      </c>
      <c r="DW21" s="28">
        <f t="shared" si="12"/>
        <v>4</v>
      </c>
      <c r="DX21" s="28">
        <f t="shared" si="12"/>
        <v>4</v>
      </c>
      <c r="DY21" s="28">
        <f t="shared" si="12"/>
        <v>4</v>
      </c>
      <c r="DZ21" s="28">
        <f t="shared" si="12"/>
        <v>3</v>
      </c>
      <c r="EA21" s="28">
        <f t="shared" si="12"/>
        <v>4</v>
      </c>
      <c r="EB21" s="28">
        <f t="shared" si="12"/>
        <v>4</v>
      </c>
      <c r="EC21" s="28">
        <f>COUNTIF(EC24:EC34,"●")</f>
        <v>4</v>
      </c>
      <c r="ED21" s="28">
        <f>COUNTIF(ED24:ED34,"●")</f>
        <v>4</v>
      </c>
      <c r="EE21" s="130"/>
      <c r="EF21" s="129">
        <f t="shared" si="12"/>
        <v>4</v>
      </c>
      <c r="EG21" s="38" t="s">
        <v>8</v>
      </c>
      <c r="EH21" s="106"/>
      <c r="EI21" s="220">
        <v>935</v>
      </c>
      <c r="EJ21" s="221"/>
      <c r="EK21" s="28">
        <f aca="true" t="shared" si="13" ref="EK21:FF21">COUNTIF(EK24:EK31,"●")</f>
        <v>0</v>
      </c>
      <c r="EL21" s="28">
        <f t="shared" si="13"/>
        <v>3</v>
      </c>
      <c r="EM21" s="28">
        <f t="shared" si="13"/>
        <v>0</v>
      </c>
      <c r="EN21" s="28">
        <f t="shared" si="13"/>
        <v>0</v>
      </c>
      <c r="EO21" s="28">
        <f t="shared" si="13"/>
        <v>0</v>
      </c>
      <c r="EP21" s="28">
        <f t="shared" si="13"/>
        <v>3</v>
      </c>
      <c r="EQ21" s="28">
        <f t="shared" si="13"/>
        <v>3</v>
      </c>
      <c r="ER21" s="28">
        <f t="shared" si="13"/>
        <v>3</v>
      </c>
      <c r="ES21" s="28">
        <f t="shared" si="13"/>
        <v>3</v>
      </c>
      <c r="ET21" s="28">
        <f t="shared" si="13"/>
        <v>2</v>
      </c>
      <c r="EU21" s="28">
        <f t="shared" si="13"/>
        <v>3</v>
      </c>
      <c r="EV21" s="28">
        <f t="shared" si="13"/>
        <v>4</v>
      </c>
      <c r="EW21" s="28">
        <f t="shared" si="13"/>
        <v>0</v>
      </c>
      <c r="EX21" s="28">
        <f t="shared" si="13"/>
        <v>3</v>
      </c>
      <c r="EY21" s="28">
        <f t="shared" si="13"/>
        <v>3</v>
      </c>
      <c r="EZ21" s="28">
        <f t="shared" si="13"/>
        <v>3</v>
      </c>
      <c r="FA21" s="28">
        <f t="shared" si="13"/>
        <v>0</v>
      </c>
      <c r="FB21" s="28">
        <f t="shared" si="13"/>
        <v>0</v>
      </c>
      <c r="FC21" s="28">
        <f t="shared" si="13"/>
        <v>0</v>
      </c>
      <c r="FD21" s="28">
        <f t="shared" si="13"/>
        <v>3</v>
      </c>
      <c r="FE21" s="28">
        <f t="shared" si="13"/>
        <v>3</v>
      </c>
      <c r="FF21" s="28">
        <f t="shared" si="13"/>
        <v>3</v>
      </c>
      <c r="FG21" s="28">
        <f aca="true" t="shared" si="14" ref="FG21:FW21">COUNTIF(FG24:FG31,"●")</f>
        <v>0</v>
      </c>
      <c r="FH21" s="28">
        <f t="shared" si="14"/>
        <v>3</v>
      </c>
      <c r="FI21" s="28">
        <f t="shared" si="14"/>
        <v>3</v>
      </c>
      <c r="FJ21" s="28">
        <f t="shared" si="14"/>
        <v>0</v>
      </c>
      <c r="FK21" s="28">
        <f t="shared" si="14"/>
        <v>0</v>
      </c>
      <c r="FL21" s="28">
        <f t="shared" si="14"/>
        <v>0</v>
      </c>
      <c r="FM21" s="28">
        <f t="shared" si="14"/>
        <v>3</v>
      </c>
      <c r="FN21" s="28">
        <f t="shared" si="14"/>
        <v>3</v>
      </c>
      <c r="FO21" s="28">
        <f t="shared" si="14"/>
        <v>0</v>
      </c>
      <c r="FP21" s="28">
        <f t="shared" si="14"/>
        <v>2</v>
      </c>
      <c r="FQ21" s="28">
        <f t="shared" si="14"/>
        <v>3</v>
      </c>
      <c r="FR21" s="28">
        <f t="shared" si="14"/>
        <v>2</v>
      </c>
      <c r="FS21" s="28">
        <f t="shared" si="14"/>
        <v>3</v>
      </c>
      <c r="FT21" s="28">
        <f>COUNTIF(FT24:FT34,"●")</f>
        <v>0</v>
      </c>
      <c r="FU21" s="28">
        <f>COUNTIF(FU24:FU34,"●")</f>
        <v>0</v>
      </c>
      <c r="FV21" s="130"/>
      <c r="FW21" s="129">
        <f t="shared" si="14"/>
        <v>0</v>
      </c>
      <c r="FX21" s="41" t="s">
        <v>8</v>
      </c>
      <c r="FY21" s="106"/>
      <c r="FZ21" s="220">
        <v>1441</v>
      </c>
      <c r="GA21" s="221"/>
      <c r="GB21" s="28">
        <f aca="true" t="shared" si="15" ref="GB21:HN21">COUNTIF(GB24:GB31,"●")</f>
        <v>5</v>
      </c>
      <c r="GC21" s="28">
        <f t="shared" si="15"/>
        <v>4</v>
      </c>
      <c r="GD21" s="28">
        <f t="shared" si="15"/>
        <v>4</v>
      </c>
      <c r="GE21" s="28">
        <f t="shared" si="15"/>
        <v>2</v>
      </c>
      <c r="GF21" s="28">
        <f t="shared" si="15"/>
        <v>5</v>
      </c>
      <c r="GG21" s="28">
        <f t="shared" si="15"/>
        <v>4</v>
      </c>
      <c r="GH21" s="28">
        <f t="shared" si="15"/>
        <v>5</v>
      </c>
      <c r="GI21" s="28">
        <f t="shared" si="15"/>
        <v>4</v>
      </c>
      <c r="GJ21" s="28">
        <f t="shared" si="15"/>
        <v>5</v>
      </c>
      <c r="GK21" s="28">
        <f t="shared" si="15"/>
        <v>5</v>
      </c>
      <c r="GL21" s="28">
        <f t="shared" si="15"/>
        <v>5</v>
      </c>
      <c r="GM21" s="28">
        <f t="shared" si="15"/>
        <v>5</v>
      </c>
      <c r="GN21" s="28">
        <f t="shared" si="15"/>
        <v>5</v>
      </c>
      <c r="GO21" s="28">
        <f t="shared" si="15"/>
        <v>5</v>
      </c>
      <c r="GP21" s="28">
        <f t="shared" si="15"/>
        <v>5</v>
      </c>
      <c r="GQ21" s="28">
        <f t="shared" si="15"/>
        <v>4</v>
      </c>
      <c r="GR21" s="28">
        <f t="shared" si="15"/>
        <v>2</v>
      </c>
      <c r="GS21" s="28">
        <f t="shared" si="15"/>
        <v>5</v>
      </c>
      <c r="GT21" s="28">
        <f t="shared" si="15"/>
        <v>3</v>
      </c>
      <c r="GU21" s="28">
        <f t="shared" si="15"/>
        <v>5</v>
      </c>
      <c r="GV21" s="28">
        <f t="shared" si="15"/>
        <v>4</v>
      </c>
      <c r="GW21" s="28">
        <f t="shared" si="15"/>
        <v>4</v>
      </c>
      <c r="GX21" s="28">
        <f t="shared" si="15"/>
        <v>4</v>
      </c>
      <c r="GY21" s="28">
        <f t="shared" si="15"/>
        <v>4</v>
      </c>
      <c r="GZ21" s="28">
        <f t="shared" si="15"/>
        <v>3</v>
      </c>
      <c r="HA21" s="28">
        <f t="shared" si="15"/>
        <v>5</v>
      </c>
      <c r="HB21" s="28">
        <f t="shared" si="15"/>
        <v>4</v>
      </c>
      <c r="HC21" s="28">
        <f t="shared" si="15"/>
        <v>1</v>
      </c>
      <c r="HD21" s="28">
        <f t="shared" si="15"/>
        <v>2</v>
      </c>
      <c r="HE21" s="28">
        <f t="shared" si="15"/>
        <v>3</v>
      </c>
      <c r="HF21" s="28">
        <f t="shared" si="15"/>
        <v>3</v>
      </c>
      <c r="HG21" s="28">
        <f t="shared" si="15"/>
        <v>4</v>
      </c>
      <c r="HH21" s="28">
        <f t="shared" si="15"/>
        <v>2</v>
      </c>
      <c r="HI21" s="28">
        <f t="shared" si="15"/>
        <v>4</v>
      </c>
      <c r="HJ21" s="28">
        <f t="shared" si="15"/>
        <v>3</v>
      </c>
      <c r="HK21" s="28">
        <f>COUNTIF(HK24:HK34,"●")</f>
        <v>4</v>
      </c>
      <c r="HL21" s="28">
        <f>COUNTIF(HL24:HL34,"●")</f>
        <v>4</v>
      </c>
      <c r="HM21" s="130"/>
      <c r="HN21" s="129">
        <f t="shared" si="15"/>
        <v>3</v>
      </c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</row>
    <row r="22" spans="1:236" ht="18" customHeight="1">
      <c r="A22" s="250" t="s">
        <v>219</v>
      </c>
      <c r="B22" s="251"/>
      <c r="C22" s="74" t="s">
        <v>159</v>
      </c>
      <c r="D22" s="75" t="s">
        <v>220</v>
      </c>
      <c r="E22" s="78"/>
      <c r="F22" s="78"/>
      <c r="G22" s="79"/>
      <c r="H22" s="42" t="s">
        <v>9</v>
      </c>
      <c r="I22" s="105">
        <f>COUNTIF(I24:I31,"등반")</f>
        <v>0</v>
      </c>
      <c r="J22" s="222"/>
      <c r="K22" s="223"/>
      <c r="L22" s="212">
        <f>AX21*10+I21*10+I22*20+(J24+J25+J26+J27+J28+J29+J30+J31)</f>
        <v>44</v>
      </c>
      <c r="M22" s="212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42" t="s">
        <v>9</v>
      </c>
      <c r="AZ22" s="105">
        <f>COUNTIF(AZ24:AZ31,"등반")</f>
        <v>0</v>
      </c>
      <c r="BA22" s="222"/>
      <c r="BB22" s="223"/>
      <c r="BC22" s="212">
        <f>CO21*10+AZ21*10+AZ22*20+(BA24+BA25+BA26+BA27+BA28+BA29+BA30+BA31)</f>
        <v>20</v>
      </c>
      <c r="BD22" s="212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42" t="s">
        <v>9</v>
      </c>
      <c r="CQ22" s="107"/>
      <c r="CR22" s="222"/>
      <c r="CS22" s="223"/>
      <c r="CT22" s="212">
        <f>EF21*10+CQ21*10+CQ22*20+(CR24+CR25+CR26+CR27+CR28+CR29+CR30+CR31)</f>
        <v>40</v>
      </c>
      <c r="CU22" s="212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4"/>
      <c r="EG22" s="39" t="s">
        <v>9</v>
      </c>
      <c r="EH22" s="105"/>
      <c r="EI22" s="222"/>
      <c r="EJ22" s="223"/>
      <c r="EK22" s="212">
        <f>FW21*10+EH21*10+EH22*20+(EI24+EI25+EI26+EI27+EI28+EI29+EI30+EI31)</f>
        <v>0</v>
      </c>
      <c r="EL22" s="212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4"/>
      <c r="FX22" s="42" t="s">
        <v>9</v>
      </c>
      <c r="FY22" s="105">
        <f>COUNTIF(CQ31:CQ31,"등반")</f>
        <v>0</v>
      </c>
      <c r="FZ22" s="222"/>
      <c r="GA22" s="223"/>
      <c r="GB22" s="212">
        <f>HN21*10+FY21*10+FY22*20+(FZ24+FZ25+FZ26+FZ27+FZ28+FZ29+FZ30+FZ31)</f>
        <v>30</v>
      </c>
      <c r="GC22" s="212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3"/>
      <c r="GR22" s="213"/>
      <c r="GS22" s="213"/>
      <c r="GT22" s="213"/>
      <c r="GU22" s="213"/>
      <c r="GV22" s="213"/>
      <c r="GW22" s="213"/>
      <c r="GX22" s="213"/>
      <c r="GY22" s="213"/>
      <c r="GZ22" s="213"/>
      <c r="HA22" s="213"/>
      <c r="HB22" s="213"/>
      <c r="HC22" s="213"/>
      <c r="HD22" s="213"/>
      <c r="HE22" s="213"/>
      <c r="HF22" s="213"/>
      <c r="HG22" s="213"/>
      <c r="HH22" s="213"/>
      <c r="HI22" s="213"/>
      <c r="HJ22" s="213"/>
      <c r="HK22" s="213"/>
      <c r="HL22" s="213"/>
      <c r="HM22" s="213"/>
      <c r="HN22" s="214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</row>
    <row r="23" spans="1:236" ht="18" customHeight="1">
      <c r="A23" s="250" t="s">
        <v>225</v>
      </c>
      <c r="B23" s="251"/>
      <c r="C23" s="74" t="s">
        <v>158</v>
      </c>
      <c r="D23" s="75" t="s">
        <v>223</v>
      </c>
      <c r="E23" s="78"/>
      <c r="F23" s="78"/>
      <c r="G23" s="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36</v>
      </c>
      <c r="AT23" s="113">
        <v>37</v>
      </c>
      <c r="AU23" s="113">
        <v>38</v>
      </c>
      <c r="AV23" s="113">
        <v>39</v>
      </c>
      <c r="AW23" s="113">
        <v>40</v>
      </c>
      <c r="AX23" s="113">
        <v>41</v>
      </c>
      <c r="AY23" s="41" t="s">
        <v>10</v>
      </c>
      <c r="AZ23" s="4" t="s">
        <v>11</v>
      </c>
      <c r="BA23" s="4" t="s">
        <v>56</v>
      </c>
      <c r="BB23" s="4" t="s">
        <v>12</v>
      </c>
      <c r="BC23" s="24">
        <v>1</v>
      </c>
      <c r="BD23" s="24">
        <v>2</v>
      </c>
      <c r="BE23" s="113">
        <v>3</v>
      </c>
      <c r="BF23" s="113">
        <v>4</v>
      </c>
      <c r="BG23" s="113">
        <v>5</v>
      </c>
      <c r="BH23" s="113">
        <v>6</v>
      </c>
      <c r="BI23" s="113">
        <v>7</v>
      </c>
      <c r="BJ23" s="113">
        <v>8</v>
      </c>
      <c r="BK23" s="113">
        <v>9</v>
      </c>
      <c r="BL23" s="113">
        <v>10</v>
      </c>
      <c r="BM23" s="113">
        <v>11</v>
      </c>
      <c r="BN23" s="113">
        <v>12</v>
      </c>
      <c r="BO23" s="113">
        <v>13</v>
      </c>
      <c r="BP23" s="113">
        <v>14</v>
      </c>
      <c r="BQ23" s="113">
        <v>15</v>
      </c>
      <c r="BR23" s="113">
        <v>16</v>
      </c>
      <c r="BS23" s="113">
        <v>17</v>
      </c>
      <c r="BT23" s="113">
        <v>18</v>
      </c>
      <c r="BU23" s="113">
        <v>19</v>
      </c>
      <c r="BV23" s="113">
        <v>20</v>
      </c>
      <c r="BW23" s="113">
        <v>21</v>
      </c>
      <c r="BX23" s="113">
        <v>22</v>
      </c>
      <c r="BY23" s="113">
        <v>23</v>
      </c>
      <c r="BZ23" s="113">
        <v>24</v>
      </c>
      <c r="CA23" s="113">
        <v>25</v>
      </c>
      <c r="CB23" s="113">
        <v>26</v>
      </c>
      <c r="CC23" s="113">
        <v>27</v>
      </c>
      <c r="CD23" s="113">
        <v>28</v>
      </c>
      <c r="CE23" s="113">
        <v>29</v>
      </c>
      <c r="CF23" s="113">
        <v>30</v>
      </c>
      <c r="CG23" s="113">
        <v>31</v>
      </c>
      <c r="CH23" s="113">
        <v>32</v>
      </c>
      <c r="CI23" s="113">
        <v>33</v>
      </c>
      <c r="CJ23" s="113">
        <v>36</v>
      </c>
      <c r="CK23" s="113">
        <v>37</v>
      </c>
      <c r="CL23" s="113">
        <v>38</v>
      </c>
      <c r="CM23" s="113">
        <v>39</v>
      </c>
      <c r="CN23" s="113">
        <v>40</v>
      </c>
      <c r="CO23" s="113">
        <v>41</v>
      </c>
      <c r="CP23" s="41" t="s">
        <v>10</v>
      </c>
      <c r="CQ23" s="4" t="s">
        <v>11</v>
      </c>
      <c r="CR23" s="4" t="s">
        <v>56</v>
      </c>
      <c r="CS23" s="4" t="s">
        <v>12</v>
      </c>
      <c r="CT23" s="24">
        <v>1</v>
      </c>
      <c r="CU23" s="24">
        <v>2</v>
      </c>
      <c r="CV23" s="113">
        <v>3</v>
      </c>
      <c r="CW23" s="113">
        <v>4</v>
      </c>
      <c r="CX23" s="113">
        <v>5</v>
      </c>
      <c r="CY23" s="113">
        <v>6</v>
      </c>
      <c r="CZ23" s="113">
        <v>7</v>
      </c>
      <c r="DA23" s="113">
        <v>8</v>
      </c>
      <c r="DB23" s="113">
        <v>9</v>
      </c>
      <c r="DC23" s="113">
        <v>10</v>
      </c>
      <c r="DD23" s="113">
        <v>11</v>
      </c>
      <c r="DE23" s="113">
        <v>12</v>
      </c>
      <c r="DF23" s="113">
        <v>13</v>
      </c>
      <c r="DG23" s="113">
        <v>14</v>
      </c>
      <c r="DH23" s="113">
        <v>15</v>
      </c>
      <c r="DI23" s="113">
        <v>16</v>
      </c>
      <c r="DJ23" s="113">
        <v>17</v>
      </c>
      <c r="DK23" s="113">
        <v>18</v>
      </c>
      <c r="DL23" s="113">
        <v>19</v>
      </c>
      <c r="DM23" s="113">
        <v>20</v>
      </c>
      <c r="DN23" s="113">
        <v>21</v>
      </c>
      <c r="DO23" s="113">
        <v>22</v>
      </c>
      <c r="DP23" s="113">
        <v>23</v>
      </c>
      <c r="DQ23" s="113">
        <v>24</v>
      </c>
      <c r="DR23" s="113">
        <v>25</v>
      </c>
      <c r="DS23" s="113">
        <v>26</v>
      </c>
      <c r="DT23" s="113">
        <v>27</v>
      </c>
      <c r="DU23" s="113">
        <v>28</v>
      </c>
      <c r="DV23" s="113">
        <v>29</v>
      </c>
      <c r="DW23" s="113">
        <v>30</v>
      </c>
      <c r="DX23" s="113">
        <v>31</v>
      </c>
      <c r="DY23" s="113">
        <v>32</v>
      </c>
      <c r="DZ23" s="113">
        <v>33</v>
      </c>
      <c r="EA23" s="113">
        <v>36</v>
      </c>
      <c r="EB23" s="113">
        <v>37</v>
      </c>
      <c r="EC23" s="113">
        <v>38</v>
      </c>
      <c r="ED23" s="113">
        <v>39</v>
      </c>
      <c r="EE23" s="113">
        <v>40</v>
      </c>
      <c r="EF23" s="292">
        <v>41</v>
      </c>
      <c r="EG23" s="38" t="s">
        <v>10</v>
      </c>
      <c r="EH23" s="4" t="s">
        <v>11</v>
      </c>
      <c r="EI23" s="4" t="s">
        <v>56</v>
      </c>
      <c r="EJ23" s="4" t="s">
        <v>12</v>
      </c>
      <c r="EK23" s="24">
        <v>1</v>
      </c>
      <c r="EL23" s="24">
        <v>2</v>
      </c>
      <c r="EM23" s="113">
        <v>3</v>
      </c>
      <c r="EN23" s="113">
        <v>4</v>
      </c>
      <c r="EO23" s="113">
        <v>5</v>
      </c>
      <c r="EP23" s="113">
        <v>6</v>
      </c>
      <c r="EQ23" s="113">
        <v>7</v>
      </c>
      <c r="ER23" s="113">
        <v>8</v>
      </c>
      <c r="ES23" s="113">
        <v>9</v>
      </c>
      <c r="ET23" s="113">
        <v>10</v>
      </c>
      <c r="EU23" s="113">
        <v>11</v>
      </c>
      <c r="EV23" s="113">
        <v>12</v>
      </c>
      <c r="EW23" s="113">
        <v>13</v>
      </c>
      <c r="EX23" s="113">
        <v>14</v>
      </c>
      <c r="EY23" s="113">
        <v>15</v>
      </c>
      <c r="EZ23" s="113">
        <v>16</v>
      </c>
      <c r="FA23" s="113">
        <v>17</v>
      </c>
      <c r="FB23" s="113">
        <v>18</v>
      </c>
      <c r="FC23" s="113">
        <v>19</v>
      </c>
      <c r="FD23" s="113">
        <v>20</v>
      </c>
      <c r="FE23" s="113">
        <v>21</v>
      </c>
      <c r="FF23" s="113">
        <v>22</v>
      </c>
      <c r="FG23" s="113">
        <v>23</v>
      </c>
      <c r="FH23" s="113">
        <v>24</v>
      </c>
      <c r="FI23" s="113">
        <v>25</v>
      </c>
      <c r="FJ23" s="113">
        <v>26</v>
      </c>
      <c r="FK23" s="113">
        <v>27</v>
      </c>
      <c r="FL23" s="113">
        <v>28</v>
      </c>
      <c r="FM23" s="113">
        <v>29</v>
      </c>
      <c r="FN23" s="113">
        <v>30</v>
      </c>
      <c r="FO23" s="113">
        <v>31</v>
      </c>
      <c r="FP23" s="113">
        <v>32</v>
      </c>
      <c r="FQ23" s="113">
        <v>33</v>
      </c>
      <c r="FR23" s="113">
        <v>36</v>
      </c>
      <c r="FS23" s="113">
        <v>37</v>
      </c>
      <c r="FT23" s="113">
        <v>38</v>
      </c>
      <c r="FU23" s="113">
        <v>39</v>
      </c>
      <c r="FV23" s="113">
        <v>40</v>
      </c>
      <c r="FW23" s="113">
        <v>41</v>
      </c>
      <c r="FX23" s="41" t="s">
        <v>10</v>
      </c>
      <c r="FY23" s="4" t="s">
        <v>11</v>
      </c>
      <c r="FZ23" s="4" t="s">
        <v>56</v>
      </c>
      <c r="GA23" s="4" t="s">
        <v>12</v>
      </c>
      <c r="GB23" s="24">
        <v>1</v>
      </c>
      <c r="GC23" s="24">
        <v>2</v>
      </c>
      <c r="GD23" s="113">
        <v>3</v>
      </c>
      <c r="GE23" s="113">
        <v>4</v>
      </c>
      <c r="GF23" s="113">
        <v>5</v>
      </c>
      <c r="GG23" s="113">
        <v>6</v>
      </c>
      <c r="GH23" s="113">
        <v>7</v>
      </c>
      <c r="GI23" s="113">
        <v>8</v>
      </c>
      <c r="GJ23" s="113">
        <v>9</v>
      </c>
      <c r="GK23" s="113">
        <v>10</v>
      </c>
      <c r="GL23" s="113">
        <v>11</v>
      </c>
      <c r="GM23" s="113">
        <v>12</v>
      </c>
      <c r="GN23" s="113">
        <v>13</v>
      </c>
      <c r="GO23" s="113">
        <v>14</v>
      </c>
      <c r="GP23" s="113">
        <v>15</v>
      </c>
      <c r="GQ23" s="113">
        <v>16</v>
      </c>
      <c r="GR23" s="113">
        <v>17</v>
      </c>
      <c r="GS23" s="113">
        <v>18</v>
      </c>
      <c r="GT23" s="113">
        <v>19</v>
      </c>
      <c r="GU23" s="113">
        <v>20</v>
      </c>
      <c r="GV23" s="113">
        <v>21</v>
      </c>
      <c r="GW23" s="113">
        <v>22</v>
      </c>
      <c r="GX23" s="113">
        <v>23</v>
      </c>
      <c r="GY23" s="113">
        <v>24</v>
      </c>
      <c r="GZ23" s="113">
        <v>25</v>
      </c>
      <c r="HA23" s="113">
        <v>26</v>
      </c>
      <c r="HB23" s="113">
        <v>27</v>
      </c>
      <c r="HC23" s="113">
        <v>28</v>
      </c>
      <c r="HD23" s="113">
        <v>29</v>
      </c>
      <c r="HE23" s="113">
        <v>30</v>
      </c>
      <c r="HF23" s="113">
        <v>31</v>
      </c>
      <c r="HG23" s="113">
        <v>32</v>
      </c>
      <c r="HH23" s="113">
        <v>33</v>
      </c>
      <c r="HI23" s="113">
        <v>36</v>
      </c>
      <c r="HJ23" s="113">
        <v>37</v>
      </c>
      <c r="HK23" s="113">
        <v>38</v>
      </c>
      <c r="HL23" s="113">
        <v>39</v>
      </c>
      <c r="HM23" s="113">
        <v>40</v>
      </c>
      <c r="HN23" s="292">
        <v>41</v>
      </c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</row>
    <row r="24" spans="1:236" ht="18" customHeight="1">
      <c r="A24" s="250" t="s">
        <v>226</v>
      </c>
      <c r="B24" s="251"/>
      <c r="C24" s="74" t="s">
        <v>159</v>
      </c>
      <c r="D24" s="75" t="s">
        <v>228</v>
      </c>
      <c r="E24" s="75" t="s">
        <v>237</v>
      </c>
      <c r="F24" s="78"/>
      <c r="G24" s="76"/>
      <c r="H24" s="109" t="s">
        <v>46</v>
      </c>
      <c r="I24" s="30" t="s">
        <v>22</v>
      </c>
      <c r="J24" s="100">
        <v>4</v>
      </c>
      <c r="K24" s="24">
        <f>COUNTIF(L24:AX24,"●")</f>
        <v>38</v>
      </c>
      <c r="L24" s="73" t="s">
        <v>148</v>
      </c>
      <c r="M24" s="73" t="s">
        <v>148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11" t="s">
        <v>100</v>
      </c>
      <c r="AW24" s="111" t="s">
        <v>100</v>
      </c>
      <c r="AX24" s="111" t="s">
        <v>100</v>
      </c>
      <c r="AY24" s="109" t="s">
        <v>47</v>
      </c>
      <c r="AZ24" s="30" t="s">
        <v>22</v>
      </c>
      <c r="BA24" s="100"/>
      <c r="BB24" s="24">
        <f>COUNTIF(BC24:CO24,"●")</f>
        <v>21</v>
      </c>
      <c r="BC24" s="73" t="s">
        <v>148</v>
      </c>
      <c r="BD24" s="18"/>
      <c r="BE24" s="35" t="s">
        <v>100</v>
      </c>
      <c r="BF24" s="35"/>
      <c r="BG24" s="35" t="s">
        <v>100</v>
      </c>
      <c r="BH24" s="35" t="s">
        <v>100</v>
      </c>
      <c r="BI24" s="35" t="s">
        <v>100</v>
      </c>
      <c r="BJ24" s="35" t="s">
        <v>100</v>
      </c>
      <c r="BK24" s="35" t="s">
        <v>100</v>
      </c>
      <c r="BL24" s="35"/>
      <c r="BM24" s="35" t="s">
        <v>100</v>
      </c>
      <c r="BN24" s="35" t="s">
        <v>100</v>
      </c>
      <c r="BO24" s="35" t="s">
        <v>100</v>
      </c>
      <c r="BP24" s="35"/>
      <c r="BQ24" s="35"/>
      <c r="BR24" s="35" t="s">
        <v>100</v>
      </c>
      <c r="BS24" s="35" t="s">
        <v>100</v>
      </c>
      <c r="BT24" s="35" t="s">
        <v>100</v>
      </c>
      <c r="BU24" s="35" t="s">
        <v>100</v>
      </c>
      <c r="BV24" s="35"/>
      <c r="BW24" s="35" t="s">
        <v>100</v>
      </c>
      <c r="BX24" s="35"/>
      <c r="BY24" s="35"/>
      <c r="BZ24" s="35" t="s">
        <v>100</v>
      </c>
      <c r="CA24" s="35"/>
      <c r="CB24" s="35" t="s">
        <v>100</v>
      </c>
      <c r="CC24" s="35"/>
      <c r="CD24" s="35"/>
      <c r="CE24" s="35" t="s">
        <v>100</v>
      </c>
      <c r="CF24" s="35" t="s">
        <v>100</v>
      </c>
      <c r="CG24" s="35" t="s">
        <v>100</v>
      </c>
      <c r="CH24" s="35"/>
      <c r="CI24" s="35"/>
      <c r="CJ24" s="35"/>
      <c r="CK24" s="35"/>
      <c r="CL24" s="35" t="s">
        <v>100</v>
      </c>
      <c r="CM24" s="35"/>
      <c r="CN24" s="35"/>
      <c r="CO24" s="35"/>
      <c r="CP24" s="109" t="s">
        <v>93</v>
      </c>
      <c r="CQ24" s="101" t="s">
        <v>21</v>
      </c>
      <c r="CR24" s="100"/>
      <c r="CS24" s="24">
        <f aca="true" t="shared" si="16" ref="CS24:CS31">COUNTIF(CT24:EF24,"●")</f>
        <v>2</v>
      </c>
      <c r="CT24" s="18"/>
      <c r="CU24" s="18"/>
      <c r="CV24" s="35"/>
      <c r="CW24" s="35"/>
      <c r="CX24" s="35"/>
      <c r="CY24" s="35" t="s">
        <v>100</v>
      </c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 t="s">
        <v>100</v>
      </c>
      <c r="EB24" s="111"/>
      <c r="EC24" s="111"/>
      <c r="ED24" s="111"/>
      <c r="EE24" s="111"/>
      <c r="EF24" s="110"/>
      <c r="EG24" s="108" t="s">
        <v>49</v>
      </c>
      <c r="EH24" s="101" t="s">
        <v>21</v>
      </c>
      <c r="EI24" s="100"/>
      <c r="EJ24" s="24">
        <f>COUNTIF(EK24:FW24,"●")</f>
        <v>21</v>
      </c>
      <c r="EK24" s="18"/>
      <c r="EL24" s="73" t="s">
        <v>148</v>
      </c>
      <c r="EM24" s="111"/>
      <c r="EN24" s="111"/>
      <c r="EO24" s="111"/>
      <c r="EP24" s="111" t="s">
        <v>100</v>
      </c>
      <c r="EQ24" s="111" t="s">
        <v>100</v>
      </c>
      <c r="ER24" s="111" t="s">
        <v>100</v>
      </c>
      <c r="ES24" s="111" t="s">
        <v>100</v>
      </c>
      <c r="ET24" s="111"/>
      <c r="EU24" s="111" t="s">
        <v>100</v>
      </c>
      <c r="EV24" s="111" t="s">
        <v>100</v>
      </c>
      <c r="EW24" s="111"/>
      <c r="EX24" s="111" t="s">
        <v>100</v>
      </c>
      <c r="EY24" s="111" t="s">
        <v>100</v>
      </c>
      <c r="EZ24" s="111" t="s">
        <v>100</v>
      </c>
      <c r="FA24" s="111"/>
      <c r="FB24" s="111"/>
      <c r="FC24" s="111">
        <v>6</v>
      </c>
      <c r="FD24" s="111" t="s">
        <v>100</v>
      </c>
      <c r="FE24" s="111" t="s">
        <v>100</v>
      </c>
      <c r="FF24" s="111" t="s">
        <v>100</v>
      </c>
      <c r="FG24" s="111"/>
      <c r="FH24" s="111" t="s">
        <v>100</v>
      </c>
      <c r="FI24" s="111" t="s">
        <v>100</v>
      </c>
      <c r="FJ24" s="111"/>
      <c r="FK24" s="111"/>
      <c r="FL24" s="111"/>
      <c r="FM24" s="111" t="s">
        <v>100</v>
      </c>
      <c r="FN24" s="111" t="s">
        <v>100</v>
      </c>
      <c r="FO24" s="111"/>
      <c r="FP24" s="111" t="s">
        <v>100</v>
      </c>
      <c r="FQ24" s="111" t="s">
        <v>100</v>
      </c>
      <c r="FR24" s="111" t="s">
        <v>148</v>
      </c>
      <c r="FS24" s="111" t="s">
        <v>100</v>
      </c>
      <c r="FT24" s="111"/>
      <c r="FU24" s="111"/>
      <c r="FV24" s="111"/>
      <c r="FW24" s="110"/>
      <c r="FX24" s="109" t="s">
        <v>52</v>
      </c>
      <c r="FY24" s="101" t="s">
        <v>21</v>
      </c>
      <c r="FZ24" s="100"/>
      <c r="GA24" s="24">
        <f aca="true" t="shared" si="17" ref="GA24:GA29">COUNTIF(GB24:HN24,"●")</f>
        <v>37</v>
      </c>
      <c r="GB24" s="73" t="s">
        <v>148</v>
      </c>
      <c r="GC24" s="73" t="s">
        <v>148</v>
      </c>
      <c r="GD24" s="111" t="s">
        <v>100</v>
      </c>
      <c r="GE24" s="111" t="s">
        <v>100</v>
      </c>
      <c r="GF24" s="111" t="s">
        <v>100</v>
      </c>
      <c r="GG24" s="111" t="s">
        <v>100</v>
      </c>
      <c r="GH24" s="111" t="s">
        <v>100</v>
      </c>
      <c r="GI24" s="111" t="s">
        <v>100</v>
      </c>
      <c r="GJ24" s="111" t="s">
        <v>100</v>
      </c>
      <c r="GK24" s="111" t="s">
        <v>100</v>
      </c>
      <c r="GL24" s="111" t="s">
        <v>100</v>
      </c>
      <c r="GM24" s="111" t="s">
        <v>100</v>
      </c>
      <c r="GN24" s="111" t="s">
        <v>100</v>
      </c>
      <c r="GO24" s="111" t="s">
        <v>100</v>
      </c>
      <c r="GP24" s="111" t="s">
        <v>100</v>
      </c>
      <c r="GQ24" s="111" t="s">
        <v>100</v>
      </c>
      <c r="GR24" s="111"/>
      <c r="GS24" s="111" t="s">
        <v>100</v>
      </c>
      <c r="GT24" s="111" t="s">
        <v>100</v>
      </c>
      <c r="GU24" s="111" t="s">
        <v>100</v>
      </c>
      <c r="GV24" s="111" t="s">
        <v>100</v>
      </c>
      <c r="GW24" s="111" t="s">
        <v>100</v>
      </c>
      <c r="GX24" s="111" t="s">
        <v>100</v>
      </c>
      <c r="GY24" s="111" t="s">
        <v>100</v>
      </c>
      <c r="GZ24" s="111" t="s">
        <v>100</v>
      </c>
      <c r="HA24" s="111" t="s">
        <v>100</v>
      </c>
      <c r="HB24" s="111" t="s">
        <v>100</v>
      </c>
      <c r="HC24" s="111" t="s">
        <v>100</v>
      </c>
      <c r="HD24" s="111" t="s">
        <v>100</v>
      </c>
      <c r="HE24" s="111" t="s">
        <v>100</v>
      </c>
      <c r="HF24" s="111" t="s">
        <v>100</v>
      </c>
      <c r="HG24" s="111" t="s">
        <v>100</v>
      </c>
      <c r="HH24" s="111" t="s">
        <v>100</v>
      </c>
      <c r="HI24" s="111" t="s">
        <v>100</v>
      </c>
      <c r="HJ24" s="111" t="s">
        <v>100</v>
      </c>
      <c r="HK24" s="111" t="s">
        <v>100</v>
      </c>
      <c r="HL24" s="111" t="s">
        <v>100</v>
      </c>
      <c r="HM24" s="111"/>
      <c r="HN24" s="110" t="s">
        <v>100</v>
      </c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</row>
    <row r="25" spans="1:236" ht="18" customHeight="1">
      <c r="A25" s="250" t="s">
        <v>227</v>
      </c>
      <c r="B25" s="251"/>
      <c r="C25" s="74" t="s">
        <v>158</v>
      </c>
      <c r="D25" s="75" t="s">
        <v>228</v>
      </c>
      <c r="E25" s="75" t="s">
        <v>231</v>
      </c>
      <c r="F25" s="78"/>
      <c r="G25" s="76"/>
      <c r="H25" s="109" t="s">
        <v>152</v>
      </c>
      <c r="I25" s="30" t="s">
        <v>22</v>
      </c>
      <c r="J25" s="100"/>
      <c r="K25" s="24">
        <f>COUNTIF(L25:AX25,"●")</f>
        <v>35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111" t="s">
        <v>100</v>
      </c>
      <c r="AU25" s="111" t="s">
        <v>100</v>
      </c>
      <c r="AV25" s="111" t="s">
        <v>100</v>
      </c>
      <c r="AW25" s="111" t="s">
        <v>100</v>
      </c>
      <c r="AX25" s="111" t="s">
        <v>100</v>
      </c>
      <c r="AY25" s="109" t="s">
        <v>92</v>
      </c>
      <c r="AZ25" s="30" t="s">
        <v>22</v>
      </c>
      <c r="BA25" s="100"/>
      <c r="BB25" s="24">
        <f>COUNTIF(BC25:CO25,"●")</f>
        <v>2</v>
      </c>
      <c r="BC25" s="18"/>
      <c r="BD25" s="18"/>
      <c r="BE25" s="35"/>
      <c r="BF25" s="35"/>
      <c r="BG25" s="35"/>
      <c r="BH25" s="35"/>
      <c r="BI25" s="35" t="s">
        <v>100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 t="s">
        <v>100</v>
      </c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109" t="s">
        <v>48</v>
      </c>
      <c r="CQ25" s="101" t="s">
        <v>21</v>
      </c>
      <c r="CR25" s="100"/>
      <c r="CS25" s="24">
        <f t="shared" si="16"/>
        <v>36</v>
      </c>
      <c r="CT25" s="73" t="s">
        <v>148</v>
      </c>
      <c r="CU25" s="73" t="s">
        <v>148</v>
      </c>
      <c r="CV25" s="111" t="s">
        <v>100</v>
      </c>
      <c r="CW25" s="111"/>
      <c r="CX25" s="111" t="s">
        <v>100</v>
      </c>
      <c r="CY25" s="111" t="s">
        <v>100</v>
      </c>
      <c r="CZ25" s="111" t="s">
        <v>100</v>
      </c>
      <c r="DA25" s="111" t="s">
        <v>100</v>
      </c>
      <c r="DB25" s="111" t="s">
        <v>100</v>
      </c>
      <c r="DC25" s="111" t="s">
        <v>100</v>
      </c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 t="s">
        <v>100</v>
      </c>
      <c r="DU25" s="111" t="s">
        <v>100</v>
      </c>
      <c r="DV25" s="111" t="s">
        <v>100</v>
      </c>
      <c r="DW25" s="111" t="s">
        <v>100</v>
      </c>
      <c r="DX25" s="111" t="s">
        <v>100</v>
      </c>
      <c r="DY25" s="111" t="s">
        <v>100</v>
      </c>
      <c r="DZ25" s="111"/>
      <c r="EA25" s="111" t="s">
        <v>100</v>
      </c>
      <c r="EB25" s="111" t="s">
        <v>100</v>
      </c>
      <c r="EC25" s="111" t="s">
        <v>100</v>
      </c>
      <c r="ED25" s="111" t="s">
        <v>100</v>
      </c>
      <c r="EE25" s="111"/>
      <c r="EF25" s="110" t="s">
        <v>100</v>
      </c>
      <c r="EG25" s="108" t="s">
        <v>50</v>
      </c>
      <c r="EH25" s="101" t="s">
        <v>21</v>
      </c>
      <c r="EI25" s="100"/>
      <c r="EJ25" s="24">
        <f>COUNTIF(EK25:FW25,"●")</f>
        <v>22</v>
      </c>
      <c r="EK25" s="18"/>
      <c r="EL25" s="73" t="s">
        <v>148</v>
      </c>
      <c r="EM25" s="111"/>
      <c r="EN25" s="111"/>
      <c r="EO25" s="111"/>
      <c r="EP25" s="111" t="s">
        <v>100</v>
      </c>
      <c r="EQ25" s="111" t="s">
        <v>100</v>
      </c>
      <c r="ER25" s="111" t="s">
        <v>100</v>
      </c>
      <c r="ES25" s="111" t="s">
        <v>100</v>
      </c>
      <c r="ET25" s="111" t="s">
        <v>100</v>
      </c>
      <c r="EU25" s="111" t="s">
        <v>100</v>
      </c>
      <c r="EV25" s="111" t="s">
        <v>100</v>
      </c>
      <c r="EW25" s="111"/>
      <c r="EX25" s="111" t="s">
        <v>100</v>
      </c>
      <c r="EY25" s="111" t="s">
        <v>100</v>
      </c>
      <c r="EZ25" s="111" t="s">
        <v>100</v>
      </c>
      <c r="FA25" s="111"/>
      <c r="FB25" s="111"/>
      <c r="FC25" s="111">
        <v>5</v>
      </c>
      <c r="FD25" s="111" t="s">
        <v>100</v>
      </c>
      <c r="FE25" s="111" t="s">
        <v>100</v>
      </c>
      <c r="FF25" s="111" t="s">
        <v>100</v>
      </c>
      <c r="FG25" s="111"/>
      <c r="FH25" s="111" t="s">
        <v>100</v>
      </c>
      <c r="FI25" s="111" t="s">
        <v>100</v>
      </c>
      <c r="FJ25" s="111"/>
      <c r="FK25" s="111"/>
      <c r="FL25" s="111"/>
      <c r="FM25" s="111" t="s">
        <v>100</v>
      </c>
      <c r="FN25" s="111" t="s">
        <v>100</v>
      </c>
      <c r="FO25" s="111"/>
      <c r="FP25" s="111" t="s">
        <v>100</v>
      </c>
      <c r="FQ25" s="111" t="s">
        <v>100</v>
      </c>
      <c r="FR25" s="111" t="s">
        <v>100</v>
      </c>
      <c r="FS25" s="111" t="s">
        <v>100</v>
      </c>
      <c r="FT25" s="111"/>
      <c r="FU25" s="111"/>
      <c r="FV25" s="111"/>
      <c r="FW25" s="110"/>
      <c r="FX25" s="109" t="s">
        <v>53</v>
      </c>
      <c r="FY25" s="101" t="s">
        <v>21</v>
      </c>
      <c r="FZ25" s="100"/>
      <c r="GA25" s="24">
        <f t="shared" si="17"/>
        <v>32</v>
      </c>
      <c r="GB25" s="73" t="s">
        <v>148</v>
      </c>
      <c r="GC25" s="73" t="s">
        <v>148</v>
      </c>
      <c r="GD25" s="111" t="s">
        <v>100</v>
      </c>
      <c r="GE25" s="111" t="s">
        <v>100</v>
      </c>
      <c r="GF25" s="111" t="s">
        <v>100</v>
      </c>
      <c r="GG25" s="111" t="s">
        <v>100</v>
      </c>
      <c r="GH25" s="111" t="s">
        <v>100</v>
      </c>
      <c r="GI25" s="111" t="s">
        <v>100</v>
      </c>
      <c r="GJ25" s="111" t="s">
        <v>100</v>
      </c>
      <c r="GK25" s="111" t="s">
        <v>100</v>
      </c>
      <c r="GL25" s="111" t="s">
        <v>100</v>
      </c>
      <c r="GM25" s="111" t="s">
        <v>100</v>
      </c>
      <c r="GN25" s="111" t="s">
        <v>100</v>
      </c>
      <c r="GO25" s="111" t="s">
        <v>100</v>
      </c>
      <c r="GP25" s="111" t="s">
        <v>100</v>
      </c>
      <c r="GQ25" s="111" t="s">
        <v>100</v>
      </c>
      <c r="GR25" s="111" t="s">
        <v>100</v>
      </c>
      <c r="GS25" s="111" t="s">
        <v>100</v>
      </c>
      <c r="GT25" s="111"/>
      <c r="GU25" s="111" t="s">
        <v>100</v>
      </c>
      <c r="GV25" s="111" t="s">
        <v>100</v>
      </c>
      <c r="GW25" s="111" t="s">
        <v>100</v>
      </c>
      <c r="GX25" s="111"/>
      <c r="GY25" s="111" t="s">
        <v>100</v>
      </c>
      <c r="GZ25" s="111"/>
      <c r="HA25" s="111" t="s">
        <v>100</v>
      </c>
      <c r="HB25" s="111" t="s">
        <v>100</v>
      </c>
      <c r="HC25" s="111"/>
      <c r="HD25" s="111"/>
      <c r="HE25" s="111" t="s">
        <v>100</v>
      </c>
      <c r="HF25" s="111" t="s">
        <v>100</v>
      </c>
      <c r="HG25" s="111" t="s">
        <v>100</v>
      </c>
      <c r="HH25" s="111"/>
      <c r="HI25" s="111" t="s">
        <v>100</v>
      </c>
      <c r="HJ25" s="111" t="s">
        <v>100</v>
      </c>
      <c r="HK25" s="111" t="s">
        <v>100</v>
      </c>
      <c r="HL25" s="111" t="s">
        <v>100</v>
      </c>
      <c r="HM25" s="111"/>
      <c r="HN25" s="110" t="s">
        <v>100</v>
      </c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</row>
    <row r="26" spans="1:236" ht="18" customHeight="1">
      <c r="A26" s="250" t="s">
        <v>232</v>
      </c>
      <c r="B26" s="251"/>
      <c r="C26" s="74" t="s">
        <v>158</v>
      </c>
      <c r="D26" s="75" t="s">
        <v>231</v>
      </c>
      <c r="E26" s="75"/>
      <c r="F26" s="32"/>
      <c r="G26" s="128"/>
      <c r="H26" s="109" t="s">
        <v>153</v>
      </c>
      <c r="I26" s="30" t="s">
        <v>22</v>
      </c>
      <c r="J26" s="100"/>
      <c r="K26" s="24">
        <f>COUNTIF(L26:AX26,"●")</f>
        <v>37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11" t="s">
        <v>100</v>
      </c>
      <c r="AW26" s="111"/>
      <c r="AX26" s="111" t="s">
        <v>100</v>
      </c>
      <c r="AY26" s="109" t="s">
        <v>209</v>
      </c>
      <c r="AZ26" s="30" t="s">
        <v>22</v>
      </c>
      <c r="BA26" s="100"/>
      <c r="BB26" s="24">
        <f>COUNTIF(BC26:CO26,"●")</f>
        <v>34</v>
      </c>
      <c r="BC26" s="18" t="s">
        <v>100</v>
      </c>
      <c r="BD26" s="18" t="s">
        <v>100</v>
      </c>
      <c r="BE26" s="35" t="s">
        <v>100</v>
      </c>
      <c r="BF26" s="35"/>
      <c r="BG26" s="35" t="s">
        <v>100</v>
      </c>
      <c r="BH26" s="35"/>
      <c r="BI26" s="35" t="s">
        <v>100</v>
      </c>
      <c r="BJ26" s="35" t="s">
        <v>100</v>
      </c>
      <c r="BK26" s="35"/>
      <c r="BL26" s="35"/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35" t="s">
        <v>100</v>
      </c>
      <c r="CJ26" s="35" t="s">
        <v>100</v>
      </c>
      <c r="CK26" s="35" t="s">
        <v>100</v>
      </c>
      <c r="CL26" s="35" t="s">
        <v>100</v>
      </c>
      <c r="CM26" s="35" t="s">
        <v>100</v>
      </c>
      <c r="CN26" s="35"/>
      <c r="CO26" s="111" t="s">
        <v>100</v>
      </c>
      <c r="CP26" s="109" t="s">
        <v>55</v>
      </c>
      <c r="CQ26" s="101" t="s">
        <v>21</v>
      </c>
      <c r="CR26" s="100"/>
      <c r="CS26" s="24">
        <f t="shared" si="16"/>
        <v>36</v>
      </c>
      <c r="CT26" s="73" t="s">
        <v>148</v>
      </c>
      <c r="CU26" s="73" t="s">
        <v>148</v>
      </c>
      <c r="CV26" s="111" t="s">
        <v>100</v>
      </c>
      <c r="CW26" s="111" t="s">
        <v>100</v>
      </c>
      <c r="CX26" s="111" t="s">
        <v>100</v>
      </c>
      <c r="CY26" s="111" t="s">
        <v>100</v>
      </c>
      <c r="CZ26" s="111" t="s">
        <v>100</v>
      </c>
      <c r="DA26" s="111" t="s">
        <v>100</v>
      </c>
      <c r="DB26" s="111" t="s">
        <v>100</v>
      </c>
      <c r="DC26" s="111" t="s">
        <v>100</v>
      </c>
      <c r="DD26" s="111" t="s">
        <v>100</v>
      </c>
      <c r="DE26" s="111" t="s">
        <v>100</v>
      </c>
      <c r="DF26" s="111" t="s">
        <v>100</v>
      </c>
      <c r="DG26" s="111" t="s">
        <v>100</v>
      </c>
      <c r="DH26" s="111" t="s">
        <v>100</v>
      </c>
      <c r="DI26" s="111" t="s">
        <v>100</v>
      </c>
      <c r="DJ26" s="111"/>
      <c r="DK26" s="111" t="s">
        <v>100</v>
      </c>
      <c r="DL26" s="111" t="s">
        <v>100</v>
      </c>
      <c r="DM26" s="111"/>
      <c r="DN26" s="111" t="s">
        <v>100</v>
      </c>
      <c r="DO26" s="111" t="s">
        <v>100</v>
      </c>
      <c r="DP26" s="111" t="s">
        <v>100</v>
      </c>
      <c r="DQ26" s="111" t="s">
        <v>100</v>
      </c>
      <c r="DR26" s="111" t="s">
        <v>100</v>
      </c>
      <c r="DS26" s="111" t="s">
        <v>100</v>
      </c>
      <c r="DT26" s="111" t="s">
        <v>100</v>
      </c>
      <c r="DU26" s="111" t="s">
        <v>100</v>
      </c>
      <c r="DV26" s="111" t="s">
        <v>100</v>
      </c>
      <c r="DW26" s="111" t="s">
        <v>100</v>
      </c>
      <c r="DX26" s="111" t="s">
        <v>100</v>
      </c>
      <c r="DY26" s="111" t="s">
        <v>100</v>
      </c>
      <c r="DZ26" s="111" t="s">
        <v>100</v>
      </c>
      <c r="EA26" s="111" t="s">
        <v>100</v>
      </c>
      <c r="EB26" s="111" t="s">
        <v>100</v>
      </c>
      <c r="EC26" s="111" t="s">
        <v>100</v>
      </c>
      <c r="ED26" s="111" t="s">
        <v>100</v>
      </c>
      <c r="EE26" s="111"/>
      <c r="EF26" s="110" t="s">
        <v>100</v>
      </c>
      <c r="EG26" s="108" t="s">
        <v>95</v>
      </c>
      <c r="EH26" s="101" t="s">
        <v>21</v>
      </c>
      <c r="EI26" s="100"/>
      <c r="EJ26" s="24">
        <f>COUNTIF(EK26:FW26,"●")</f>
        <v>20</v>
      </c>
      <c r="EK26" s="18"/>
      <c r="EL26" s="73" t="s">
        <v>148</v>
      </c>
      <c r="EM26" s="111"/>
      <c r="EN26" s="111"/>
      <c r="EO26" s="111"/>
      <c r="EP26" s="111" t="s">
        <v>100</v>
      </c>
      <c r="EQ26" s="111" t="s">
        <v>100</v>
      </c>
      <c r="ER26" s="111" t="s">
        <v>100</v>
      </c>
      <c r="ES26" s="111" t="s">
        <v>100</v>
      </c>
      <c r="ET26" s="111" t="s">
        <v>100</v>
      </c>
      <c r="EU26" s="111" t="s">
        <v>100</v>
      </c>
      <c r="EV26" s="111" t="s">
        <v>100</v>
      </c>
      <c r="EW26" s="111"/>
      <c r="EX26" s="111" t="s">
        <v>100</v>
      </c>
      <c r="EY26" s="111" t="s">
        <v>100</v>
      </c>
      <c r="EZ26" s="111" t="s">
        <v>100</v>
      </c>
      <c r="FA26" s="111"/>
      <c r="FB26" s="111"/>
      <c r="FC26" s="111">
        <v>4</v>
      </c>
      <c r="FD26" s="111" t="s">
        <v>100</v>
      </c>
      <c r="FE26" s="111" t="s">
        <v>100</v>
      </c>
      <c r="FF26" s="111" t="s">
        <v>100</v>
      </c>
      <c r="FG26" s="111"/>
      <c r="FH26" s="111" t="s">
        <v>100</v>
      </c>
      <c r="FI26" s="111" t="s">
        <v>100</v>
      </c>
      <c r="FJ26" s="111"/>
      <c r="FK26" s="111"/>
      <c r="FL26" s="111"/>
      <c r="FM26" s="111" t="s">
        <v>100</v>
      </c>
      <c r="FN26" s="111" t="s">
        <v>100</v>
      </c>
      <c r="FO26" s="111"/>
      <c r="FP26" s="111"/>
      <c r="FQ26" s="111" t="s">
        <v>100</v>
      </c>
      <c r="FR26" s="111"/>
      <c r="FS26" s="111" t="s">
        <v>100</v>
      </c>
      <c r="FT26" s="111"/>
      <c r="FU26" s="111"/>
      <c r="FV26" s="111"/>
      <c r="FW26" s="110"/>
      <c r="FX26" s="109" t="s">
        <v>97</v>
      </c>
      <c r="FY26" s="101" t="s">
        <v>21</v>
      </c>
      <c r="FZ26" s="100"/>
      <c r="GA26" s="24">
        <f t="shared" si="17"/>
        <v>33</v>
      </c>
      <c r="GB26" s="73" t="s">
        <v>148</v>
      </c>
      <c r="GC26" s="73" t="s">
        <v>148</v>
      </c>
      <c r="GD26" s="111" t="s">
        <v>100</v>
      </c>
      <c r="GE26" s="111"/>
      <c r="GF26" s="111" t="s">
        <v>100</v>
      </c>
      <c r="GG26" s="111" t="s">
        <v>100</v>
      </c>
      <c r="GH26" s="111" t="s">
        <v>100</v>
      </c>
      <c r="GI26" s="111"/>
      <c r="GJ26" s="111" t="s">
        <v>100</v>
      </c>
      <c r="GK26" s="111" t="s">
        <v>100</v>
      </c>
      <c r="GL26" s="111" t="s">
        <v>100</v>
      </c>
      <c r="GM26" s="111" t="s">
        <v>100</v>
      </c>
      <c r="GN26" s="111" t="s">
        <v>100</v>
      </c>
      <c r="GO26" s="111" t="s">
        <v>100</v>
      </c>
      <c r="GP26" s="111" t="s">
        <v>100</v>
      </c>
      <c r="GQ26" s="111" t="s">
        <v>100</v>
      </c>
      <c r="GR26" s="111" t="s">
        <v>100</v>
      </c>
      <c r="GS26" s="111" t="s">
        <v>100</v>
      </c>
      <c r="GT26" s="111" t="s">
        <v>100</v>
      </c>
      <c r="GU26" s="111" t="s">
        <v>100</v>
      </c>
      <c r="GV26" s="111" t="s">
        <v>100</v>
      </c>
      <c r="GW26" s="111" t="s">
        <v>100</v>
      </c>
      <c r="GX26" s="111" t="s">
        <v>100</v>
      </c>
      <c r="GY26" s="111" t="s">
        <v>100</v>
      </c>
      <c r="GZ26" s="111" t="s">
        <v>100</v>
      </c>
      <c r="HA26" s="111" t="s">
        <v>100</v>
      </c>
      <c r="HB26" s="111" t="s">
        <v>100</v>
      </c>
      <c r="HC26" s="111"/>
      <c r="HD26" s="111" t="s">
        <v>100</v>
      </c>
      <c r="HE26" s="111" t="s">
        <v>100</v>
      </c>
      <c r="HF26" s="111"/>
      <c r="HG26" s="111" t="s">
        <v>100</v>
      </c>
      <c r="HH26" s="111"/>
      <c r="HI26" s="111" t="s">
        <v>100</v>
      </c>
      <c r="HJ26" s="111" t="s">
        <v>100</v>
      </c>
      <c r="HK26" s="111" t="s">
        <v>100</v>
      </c>
      <c r="HL26" s="111" t="s">
        <v>100</v>
      </c>
      <c r="HM26" s="111"/>
      <c r="HN26" s="110" t="s">
        <v>100</v>
      </c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</row>
    <row r="27" spans="1:236" ht="18" customHeight="1">
      <c r="A27" s="250" t="s">
        <v>233</v>
      </c>
      <c r="B27" s="251"/>
      <c r="C27" s="74" t="s">
        <v>158</v>
      </c>
      <c r="D27" s="75" t="s">
        <v>231</v>
      </c>
      <c r="E27" s="75"/>
      <c r="F27" s="78"/>
      <c r="G27" s="76"/>
      <c r="H27" s="109" t="s">
        <v>154</v>
      </c>
      <c r="I27" s="30" t="s">
        <v>22</v>
      </c>
      <c r="J27" s="100"/>
      <c r="K27" s="24">
        <f>COUNTIF(L27:AX27,"●")</f>
        <v>32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/>
      <c r="AT27" s="111"/>
      <c r="AU27" s="111"/>
      <c r="AV27" s="111"/>
      <c r="AW27" s="111"/>
      <c r="AX27" s="111" t="s">
        <v>100</v>
      </c>
      <c r="AY27" s="109" t="s">
        <v>210</v>
      </c>
      <c r="AZ27" s="30" t="s">
        <v>22</v>
      </c>
      <c r="BA27" s="100"/>
      <c r="BB27" s="24">
        <f>COUNTIF(BC27:CO27,"●")</f>
        <v>36</v>
      </c>
      <c r="BC27" s="73" t="s">
        <v>100</v>
      </c>
      <c r="BD27" s="73" t="s">
        <v>100</v>
      </c>
      <c r="BE27" s="111" t="s">
        <v>100</v>
      </c>
      <c r="BF27" s="111"/>
      <c r="BG27" s="111" t="s">
        <v>100</v>
      </c>
      <c r="BH27" s="111" t="s">
        <v>100</v>
      </c>
      <c r="BI27" s="111" t="s">
        <v>100</v>
      </c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 t="s">
        <v>100</v>
      </c>
      <c r="BY27" s="111" t="s">
        <v>100</v>
      </c>
      <c r="BZ27" s="111" t="s">
        <v>100</v>
      </c>
      <c r="CA27" s="111"/>
      <c r="CB27" s="111" t="s">
        <v>100</v>
      </c>
      <c r="CC27" s="111" t="s">
        <v>100</v>
      </c>
      <c r="CD27" s="111" t="s">
        <v>100</v>
      </c>
      <c r="CE27" s="111" t="s">
        <v>100</v>
      </c>
      <c r="CF27" s="111" t="s">
        <v>100</v>
      </c>
      <c r="CG27" s="111" t="s">
        <v>100</v>
      </c>
      <c r="CH27" s="111" t="s">
        <v>100</v>
      </c>
      <c r="CI27" s="111" t="s">
        <v>100</v>
      </c>
      <c r="CJ27" s="111" t="s">
        <v>100</v>
      </c>
      <c r="CK27" s="35" t="s">
        <v>100</v>
      </c>
      <c r="CL27" s="35" t="s">
        <v>100</v>
      </c>
      <c r="CM27" s="35" t="s">
        <v>100</v>
      </c>
      <c r="CN27" s="35"/>
      <c r="CO27" s="111" t="s">
        <v>100</v>
      </c>
      <c r="CP27" s="109" t="s">
        <v>94</v>
      </c>
      <c r="CQ27" s="101" t="s">
        <v>21</v>
      </c>
      <c r="CR27" s="100"/>
      <c r="CS27" s="24">
        <f t="shared" si="16"/>
        <v>0</v>
      </c>
      <c r="CT27" s="18"/>
      <c r="CU27" s="18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111"/>
      <c r="EC27" s="111"/>
      <c r="ED27" s="111"/>
      <c r="EE27" s="111"/>
      <c r="EF27" s="110"/>
      <c r="EG27" s="108" t="s">
        <v>222</v>
      </c>
      <c r="EH27" s="101" t="s">
        <v>21</v>
      </c>
      <c r="EI27" s="100"/>
      <c r="EJ27" s="24">
        <f>COUNTIF(EK27:FW27,"●")</f>
        <v>1</v>
      </c>
      <c r="EK27" s="73"/>
      <c r="EL27" s="73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 t="s">
        <v>100</v>
      </c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0"/>
      <c r="FX27" s="109" t="s">
        <v>54</v>
      </c>
      <c r="FY27" s="101" t="s">
        <v>21</v>
      </c>
      <c r="FZ27" s="100"/>
      <c r="GA27" s="24">
        <f t="shared" si="17"/>
        <v>17</v>
      </c>
      <c r="GB27" s="73" t="s">
        <v>148</v>
      </c>
      <c r="GC27" s="73"/>
      <c r="GD27" s="111"/>
      <c r="GE27" s="111"/>
      <c r="GF27" s="111" t="s">
        <v>100</v>
      </c>
      <c r="GG27" s="111"/>
      <c r="GH27" s="111" t="s">
        <v>100</v>
      </c>
      <c r="GI27" s="111" t="s">
        <v>100</v>
      </c>
      <c r="GJ27" s="111" t="s">
        <v>100</v>
      </c>
      <c r="GK27" s="111" t="s">
        <v>100</v>
      </c>
      <c r="GL27" s="111" t="s">
        <v>100</v>
      </c>
      <c r="GM27" s="111" t="s">
        <v>100</v>
      </c>
      <c r="GN27" s="111" t="s">
        <v>100</v>
      </c>
      <c r="GO27" s="111" t="s">
        <v>100</v>
      </c>
      <c r="GP27" s="111" t="s">
        <v>100</v>
      </c>
      <c r="GQ27" s="111"/>
      <c r="GR27" s="111"/>
      <c r="GS27" s="111" t="s">
        <v>100</v>
      </c>
      <c r="GT27" s="111"/>
      <c r="GU27" s="111" t="s">
        <v>100</v>
      </c>
      <c r="GV27" s="111"/>
      <c r="GW27" s="111" t="s">
        <v>100</v>
      </c>
      <c r="GX27" s="111" t="s">
        <v>100</v>
      </c>
      <c r="GY27" s="111"/>
      <c r="GZ27" s="111"/>
      <c r="HA27" s="111" t="s">
        <v>100</v>
      </c>
      <c r="HB27" s="111" t="s">
        <v>100</v>
      </c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0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</row>
    <row r="28" spans="1:236" ht="18" customHeight="1">
      <c r="A28" s="263" t="s">
        <v>234</v>
      </c>
      <c r="B28" s="264"/>
      <c r="C28" s="162">
        <v>2</v>
      </c>
      <c r="D28" s="163" t="s">
        <v>235</v>
      </c>
      <c r="E28" s="163" t="s">
        <v>236</v>
      </c>
      <c r="F28" s="163" t="s">
        <v>237</v>
      </c>
      <c r="G28" s="164">
        <v>41161</v>
      </c>
      <c r="H28" s="109" t="s">
        <v>155</v>
      </c>
      <c r="I28" s="30" t="s">
        <v>22</v>
      </c>
      <c r="J28" s="100"/>
      <c r="K28" s="24">
        <f>COUNTIF(L28:AX28,"●")</f>
        <v>12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 t="s">
        <v>100</v>
      </c>
      <c r="AT28" s="111"/>
      <c r="AU28" s="111"/>
      <c r="AV28" s="111"/>
      <c r="AW28" s="111"/>
      <c r="AX28" s="111"/>
      <c r="AY28" s="109"/>
      <c r="AZ28" s="2"/>
      <c r="BA28" s="100"/>
      <c r="BB28" s="24"/>
      <c r="BC28" s="73"/>
      <c r="BD28" s="73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09" t="s">
        <v>51</v>
      </c>
      <c r="CQ28" s="101" t="s">
        <v>21</v>
      </c>
      <c r="CR28" s="100"/>
      <c r="CS28" s="24">
        <f t="shared" si="16"/>
        <v>34</v>
      </c>
      <c r="CT28" s="73" t="s">
        <v>148</v>
      </c>
      <c r="CU28" s="73" t="s">
        <v>148</v>
      </c>
      <c r="CV28" s="111" t="s">
        <v>100</v>
      </c>
      <c r="CW28" s="111" t="s">
        <v>100</v>
      </c>
      <c r="CX28" s="111" t="s">
        <v>100</v>
      </c>
      <c r="CY28" s="111" t="s">
        <v>100</v>
      </c>
      <c r="CZ28" s="111" t="s">
        <v>100</v>
      </c>
      <c r="DA28" s="111" t="s">
        <v>100</v>
      </c>
      <c r="DB28" s="111" t="s">
        <v>100</v>
      </c>
      <c r="DC28" s="111" t="s">
        <v>100</v>
      </c>
      <c r="DD28" s="111" t="s">
        <v>100</v>
      </c>
      <c r="DE28" s="111"/>
      <c r="DF28" s="111" t="s">
        <v>100</v>
      </c>
      <c r="DG28" s="111" t="s">
        <v>100</v>
      </c>
      <c r="DH28" s="111" t="s">
        <v>100</v>
      </c>
      <c r="DI28" s="111" t="s">
        <v>100</v>
      </c>
      <c r="DJ28" s="111" t="s">
        <v>100</v>
      </c>
      <c r="DK28" s="111" t="s">
        <v>100</v>
      </c>
      <c r="DL28" s="111"/>
      <c r="DM28" s="111" t="s">
        <v>100</v>
      </c>
      <c r="DN28" s="111" t="s">
        <v>100</v>
      </c>
      <c r="DO28" s="111" t="s">
        <v>100</v>
      </c>
      <c r="DP28" s="111" t="s">
        <v>100</v>
      </c>
      <c r="DQ28" s="111" t="s">
        <v>100</v>
      </c>
      <c r="DR28" s="111"/>
      <c r="DS28" s="111" t="s">
        <v>100</v>
      </c>
      <c r="DT28" s="111" t="s">
        <v>100</v>
      </c>
      <c r="DU28" s="111" t="s">
        <v>100</v>
      </c>
      <c r="DV28" s="111" t="s">
        <v>100</v>
      </c>
      <c r="DW28" s="111" t="s">
        <v>100</v>
      </c>
      <c r="DX28" s="111" t="s">
        <v>100</v>
      </c>
      <c r="DY28" s="111" t="s">
        <v>100</v>
      </c>
      <c r="DZ28" s="111" t="s">
        <v>100</v>
      </c>
      <c r="EA28" s="111"/>
      <c r="EB28" s="111" t="s">
        <v>100</v>
      </c>
      <c r="EC28" s="111" t="s">
        <v>100</v>
      </c>
      <c r="ED28" s="111" t="s">
        <v>100</v>
      </c>
      <c r="EE28" s="111"/>
      <c r="EF28" s="110" t="s">
        <v>100</v>
      </c>
      <c r="EG28" s="108"/>
      <c r="EH28" s="101"/>
      <c r="EI28" s="100"/>
      <c r="EJ28" s="24"/>
      <c r="EK28" s="73"/>
      <c r="EL28" s="73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0"/>
      <c r="FX28" s="109" t="s">
        <v>33</v>
      </c>
      <c r="FY28" s="101" t="s">
        <v>21</v>
      </c>
      <c r="FZ28" s="100"/>
      <c r="GA28" s="24">
        <f t="shared" si="17"/>
        <v>23</v>
      </c>
      <c r="GB28" s="73" t="s">
        <v>148</v>
      </c>
      <c r="GC28" s="73" t="s">
        <v>148</v>
      </c>
      <c r="GD28" s="111" t="s">
        <v>100</v>
      </c>
      <c r="GE28" s="111"/>
      <c r="GF28" s="111" t="s">
        <v>100</v>
      </c>
      <c r="GG28" s="111" t="s">
        <v>100</v>
      </c>
      <c r="GH28" s="111" t="s">
        <v>100</v>
      </c>
      <c r="GI28" s="111" t="s">
        <v>100</v>
      </c>
      <c r="GJ28" s="111" t="s">
        <v>100</v>
      </c>
      <c r="GK28" s="111" t="s">
        <v>100</v>
      </c>
      <c r="GL28" s="111" t="s">
        <v>100</v>
      </c>
      <c r="GM28" s="111" t="s">
        <v>100</v>
      </c>
      <c r="GN28" s="111" t="s">
        <v>100</v>
      </c>
      <c r="GO28" s="111" t="s">
        <v>100</v>
      </c>
      <c r="GP28" s="111" t="s">
        <v>100</v>
      </c>
      <c r="GQ28" s="111" t="s">
        <v>100</v>
      </c>
      <c r="GR28" s="111"/>
      <c r="GS28" s="111" t="s">
        <v>100</v>
      </c>
      <c r="GT28" s="111" t="s">
        <v>100</v>
      </c>
      <c r="GU28" s="111" t="s">
        <v>100</v>
      </c>
      <c r="GV28" s="111" t="s">
        <v>100</v>
      </c>
      <c r="GW28" s="111"/>
      <c r="GX28" s="111" t="s">
        <v>100</v>
      </c>
      <c r="GY28" s="111" t="s">
        <v>100</v>
      </c>
      <c r="GZ28" s="111" t="s">
        <v>100</v>
      </c>
      <c r="HA28" s="111" t="s">
        <v>100</v>
      </c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0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</row>
    <row r="29" spans="1:236" ht="18" customHeight="1">
      <c r="A29" s="250" t="s">
        <v>238</v>
      </c>
      <c r="B29" s="251"/>
      <c r="C29" s="77">
        <v>2</v>
      </c>
      <c r="D29" s="75" t="s">
        <v>239</v>
      </c>
      <c r="E29" s="78">
        <v>41161</v>
      </c>
      <c r="F29" s="78"/>
      <c r="G29" s="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109"/>
      <c r="AZ29" s="2"/>
      <c r="BA29" s="102"/>
      <c r="BB29" s="24"/>
      <c r="BC29" s="18"/>
      <c r="BD29" s="18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109" t="s">
        <v>161</v>
      </c>
      <c r="CQ29" s="101" t="s">
        <v>21</v>
      </c>
      <c r="CR29" s="100"/>
      <c r="CS29" s="24">
        <f t="shared" si="16"/>
        <v>10</v>
      </c>
      <c r="CT29" s="18"/>
      <c r="CU29" s="111" t="s">
        <v>100</v>
      </c>
      <c r="CV29" s="111" t="s">
        <v>100</v>
      </c>
      <c r="CW29" s="111"/>
      <c r="CX29" s="111" t="s">
        <v>100</v>
      </c>
      <c r="CY29" s="111" t="s">
        <v>100</v>
      </c>
      <c r="CZ29" s="111" t="s">
        <v>100</v>
      </c>
      <c r="DA29" s="111" t="s">
        <v>100</v>
      </c>
      <c r="DB29" s="111"/>
      <c r="DC29" s="111" t="s">
        <v>100</v>
      </c>
      <c r="DD29" s="111"/>
      <c r="DE29" s="111"/>
      <c r="DF29" s="111"/>
      <c r="DG29" s="111"/>
      <c r="DH29" s="111" t="s">
        <v>100</v>
      </c>
      <c r="DI29" s="111"/>
      <c r="DJ29" s="111"/>
      <c r="DK29" s="111"/>
      <c r="DL29" s="111"/>
      <c r="DM29" s="111" t="s">
        <v>100</v>
      </c>
      <c r="DN29" s="111" t="s">
        <v>100</v>
      </c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0"/>
      <c r="EG29" s="184"/>
      <c r="EH29" s="101"/>
      <c r="EI29" s="100"/>
      <c r="EJ29" s="24"/>
      <c r="EK29" s="18"/>
      <c r="EL29" s="18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109" t="s">
        <v>241</v>
      </c>
      <c r="FY29" s="101" t="s">
        <v>21</v>
      </c>
      <c r="FZ29" s="100"/>
      <c r="GA29" s="24">
        <f t="shared" si="17"/>
        <v>6</v>
      </c>
      <c r="GB29" s="73"/>
      <c r="GC29" s="73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 t="s">
        <v>100</v>
      </c>
      <c r="HG29" s="111" t="s">
        <v>100</v>
      </c>
      <c r="HH29" s="111" t="s">
        <v>100</v>
      </c>
      <c r="HI29" s="111" t="s">
        <v>100</v>
      </c>
      <c r="HJ29" s="111"/>
      <c r="HK29" s="111" t="s">
        <v>100</v>
      </c>
      <c r="HL29" s="111" t="s">
        <v>100</v>
      </c>
      <c r="HM29" s="111"/>
      <c r="HN29" s="110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</row>
    <row r="30" spans="1:237" ht="18" customHeight="1">
      <c r="A30" s="254" t="s">
        <v>242</v>
      </c>
      <c r="B30" s="255"/>
      <c r="C30" s="77">
        <v>1</v>
      </c>
      <c r="D30" s="75">
        <v>41147</v>
      </c>
      <c r="E30" s="75"/>
      <c r="F30" s="78"/>
      <c r="G30" s="178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19"/>
      <c r="AY30" s="180"/>
      <c r="AZ30" s="2"/>
      <c r="BA30" s="102"/>
      <c r="BB30" s="24"/>
      <c r="BC30" s="18"/>
      <c r="BD30" s="18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109" t="s">
        <v>208</v>
      </c>
      <c r="CQ30" s="101" t="s">
        <v>22</v>
      </c>
      <c r="CR30" s="100"/>
      <c r="CS30" s="24">
        <f t="shared" si="16"/>
        <v>35</v>
      </c>
      <c r="CT30" s="18" t="s">
        <v>100</v>
      </c>
      <c r="CU30" s="18" t="s">
        <v>100</v>
      </c>
      <c r="CV30" s="35" t="s">
        <v>100</v>
      </c>
      <c r="CW30" s="35"/>
      <c r="CX30" s="35"/>
      <c r="CY30" s="35"/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35" t="s">
        <v>100</v>
      </c>
      <c r="DX30" s="35" t="s">
        <v>100</v>
      </c>
      <c r="DY30" s="35" t="s">
        <v>100</v>
      </c>
      <c r="DZ30" s="35" t="s">
        <v>100</v>
      </c>
      <c r="EA30" s="35" t="s">
        <v>100</v>
      </c>
      <c r="EB30" s="111" t="s">
        <v>100</v>
      </c>
      <c r="EC30" s="111" t="s">
        <v>100</v>
      </c>
      <c r="ED30" s="111" t="s">
        <v>100</v>
      </c>
      <c r="EE30" s="111"/>
      <c r="EF30" s="110" t="s">
        <v>100</v>
      </c>
      <c r="EG30" s="184"/>
      <c r="EH30" s="101"/>
      <c r="EI30" s="100"/>
      <c r="EJ30" s="24"/>
      <c r="EK30" s="18"/>
      <c r="EL30" s="18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109"/>
      <c r="FY30" s="101"/>
      <c r="FZ30" s="100"/>
      <c r="GA30" s="24"/>
      <c r="GB30" s="73"/>
      <c r="GC30" s="73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0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</row>
    <row r="31" spans="1:237" ht="16.5">
      <c r="A31" s="269" t="s">
        <v>244</v>
      </c>
      <c r="B31" s="270"/>
      <c r="C31" s="161" t="s">
        <v>159</v>
      </c>
      <c r="D31" s="142">
        <v>41154</v>
      </c>
      <c r="E31" s="142" t="s">
        <v>248</v>
      </c>
      <c r="F31" s="143"/>
      <c r="G31" s="151"/>
      <c r="H31" s="144"/>
      <c r="I31" s="120"/>
      <c r="J31" s="145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5"/>
      <c r="AY31" s="153"/>
      <c r="AZ31" s="120"/>
      <c r="BA31" s="145"/>
      <c r="BB31" s="122"/>
      <c r="BC31" s="123"/>
      <c r="BD31" s="123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58" t="s">
        <v>221</v>
      </c>
      <c r="CQ31" s="185" t="s">
        <v>22</v>
      </c>
      <c r="CR31" s="145"/>
      <c r="CS31" s="122">
        <f t="shared" si="16"/>
        <v>5</v>
      </c>
      <c r="CT31" s="123"/>
      <c r="CU31" s="123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 t="s">
        <v>100</v>
      </c>
      <c r="DF31" s="124" t="s">
        <v>100</v>
      </c>
      <c r="DG31" s="124"/>
      <c r="DH31" s="124"/>
      <c r="DI31" s="124" t="s">
        <v>100</v>
      </c>
      <c r="DJ31" s="124" t="s">
        <v>100</v>
      </c>
      <c r="DK31" s="124"/>
      <c r="DL31" s="124"/>
      <c r="DM31" s="124"/>
      <c r="DN31" s="124"/>
      <c r="DO31" s="124"/>
      <c r="DP31" s="124" t="s">
        <v>100</v>
      </c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59"/>
      <c r="EG31" s="157"/>
      <c r="EH31" s="146"/>
      <c r="EI31" s="147"/>
      <c r="EJ31" s="122"/>
      <c r="EK31" s="123"/>
      <c r="EL31" s="123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44"/>
      <c r="FY31" s="120"/>
      <c r="FZ31" s="145"/>
      <c r="GA31" s="122"/>
      <c r="GB31" s="123"/>
      <c r="GC31" s="123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5"/>
      <c r="HO31" s="66"/>
      <c r="HP31" s="67"/>
      <c r="HQ31" s="103"/>
      <c r="HR31" s="68"/>
      <c r="HS31" s="69"/>
      <c r="HT31" s="69"/>
      <c r="HU31" s="69"/>
      <c r="HV31" s="66"/>
      <c r="HW31" s="67"/>
      <c r="HX31" s="103"/>
      <c r="HY31" s="70"/>
      <c r="HZ31" s="69"/>
      <c r="IA31" s="69"/>
      <c r="IB31" s="69"/>
      <c r="IC31" s="65"/>
    </row>
    <row r="32" spans="1:237" ht="18" customHeight="1">
      <c r="A32" s="267" t="s">
        <v>245</v>
      </c>
      <c r="B32" s="268"/>
      <c r="C32" s="174">
        <v>1</v>
      </c>
      <c r="D32" s="75">
        <v>41154</v>
      </c>
      <c r="E32" s="175"/>
      <c r="F32" s="32"/>
      <c r="G32" s="179"/>
      <c r="H32" s="182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83"/>
      <c r="AW32" s="183"/>
      <c r="AX32" s="177"/>
      <c r="AY32" s="181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83"/>
      <c r="CN32" s="183"/>
      <c r="CO32" s="183"/>
      <c r="CP32" s="182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83"/>
      <c r="EE32" s="183"/>
      <c r="EF32" s="177"/>
      <c r="EG32" s="181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83"/>
      <c r="FV32" s="183"/>
      <c r="FW32" s="183"/>
      <c r="FX32" s="182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83"/>
      <c r="HM32" s="183"/>
      <c r="HN32" s="177"/>
      <c r="HO32" s="71"/>
      <c r="HP32" s="71"/>
      <c r="HQ32" s="71"/>
      <c r="HR32" s="71">
        <v>0</v>
      </c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65"/>
    </row>
    <row r="33" spans="1:226" ht="18" customHeight="1" thickBot="1">
      <c r="A33" s="265" t="s">
        <v>246</v>
      </c>
      <c r="B33" s="266"/>
      <c r="C33" s="160">
        <v>2</v>
      </c>
      <c r="D33" s="80" t="s">
        <v>247</v>
      </c>
      <c r="E33" s="148"/>
      <c r="F33" s="148"/>
      <c r="G33" s="152"/>
      <c r="H33" s="155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56"/>
      <c r="AW33" s="156"/>
      <c r="AX33" s="150"/>
      <c r="AY33" s="154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56"/>
      <c r="CN33" s="156"/>
      <c r="CO33" s="156"/>
      <c r="CP33" s="155"/>
      <c r="CQ33" s="149"/>
      <c r="CR33" s="149"/>
      <c r="CS33" s="149">
        <v>0</v>
      </c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56"/>
      <c r="EE33" s="156"/>
      <c r="EF33" s="150"/>
      <c r="EG33" s="154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56"/>
      <c r="FV33" s="156"/>
      <c r="FW33" s="156"/>
      <c r="FX33" s="155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56"/>
      <c r="HM33" s="156"/>
      <c r="HN33" s="150"/>
      <c r="HR33" s="29">
        <v>0</v>
      </c>
    </row>
    <row r="34" spans="97:226" ht="18" customHeight="1">
      <c r="CS34" s="29">
        <v>0</v>
      </c>
      <c r="HR34" s="29">
        <v>0</v>
      </c>
    </row>
    <row r="35" spans="3:236" ht="18" customHeight="1">
      <c r="C35" s="29"/>
      <c r="D35" s="29"/>
      <c r="E35" s="29"/>
      <c r="F35" s="29"/>
      <c r="G35" s="29"/>
      <c r="HS35" s="12"/>
      <c r="HT35" s="12"/>
      <c r="HU35" s="12"/>
      <c r="HV35" s="12"/>
      <c r="HW35" s="12"/>
      <c r="HX35" s="12"/>
      <c r="HY35" s="12"/>
      <c r="HZ35" s="12"/>
      <c r="IA35" s="12"/>
      <c r="IB35" s="12"/>
    </row>
    <row r="36" spans="3:236" ht="18" customHeight="1">
      <c r="C36" s="29"/>
      <c r="D36" s="29"/>
      <c r="E36" s="29"/>
      <c r="F36" s="29"/>
      <c r="G36" s="29"/>
      <c r="HS36" s="12"/>
      <c r="HT36" s="12"/>
      <c r="HU36" s="12"/>
      <c r="HV36" s="12"/>
      <c r="HW36" s="12"/>
      <c r="HX36" s="12"/>
      <c r="HY36" s="12"/>
      <c r="HZ36" s="12"/>
      <c r="IA36" s="12"/>
      <c r="IB36" s="12"/>
    </row>
    <row r="37" spans="3:236" ht="18" customHeight="1">
      <c r="C37" s="29"/>
      <c r="D37" s="29"/>
      <c r="E37" s="29"/>
      <c r="F37" s="29"/>
      <c r="G37" s="29"/>
      <c r="HS37" s="12"/>
      <c r="HT37" s="12"/>
      <c r="HU37" s="12"/>
      <c r="HV37" s="12"/>
      <c r="HW37" s="12"/>
      <c r="HX37" s="12"/>
      <c r="HY37" s="12"/>
      <c r="HZ37" s="12"/>
      <c r="IA37" s="12"/>
      <c r="IB37" s="12"/>
    </row>
    <row r="38" spans="3:236" ht="18" customHeight="1">
      <c r="C38" s="29"/>
      <c r="D38" s="29"/>
      <c r="E38" s="29"/>
      <c r="F38" s="29"/>
      <c r="G38" s="29"/>
      <c r="HS38" s="12"/>
      <c r="HT38" s="12"/>
      <c r="HU38" s="12"/>
      <c r="HV38" s="12"/>
      <c r="HW38" s="12"/>
      <c r="HX38" s="12"/>
      <c r="HY38" s="12"/>
      <c r="HZ38" s="12"/>
      <c r="IA38" s="12"/>
      <c r="IB38" s="12"/>
    </row>
    <row r="39" spans="3:236" ht="18" customHeight="1">
      <c r="C39" s="29"/>
      <c r="D39" s="29"/>
      <c r="E39" s="29"/>
      <c r="F39" s="29"/>
      <c r="G39" s="29"/>
      <c r="HS39" s="12"/>
      <c r="HT39" s="12"/>
      <c r="HU39" s="12"/>
      <c r="HV39" s="12"/>
      <c r="HW39" s="12"/>
      <c r="HX39" s="12"/>
      <c r="HY39" s="12"/>
      <c r="HZ39" s="12"/>
      <c r="IA39" s="12"/>
      <c r="IB39" s="12"/>
    </row>
    <row r="40" spans="3:236" ht="18" customHeight="1">
      <c r="C40" s="29"/>
      <c r="D40" s="29"/>
      <c r="E40" s="29"/>
      <c r="F40" s="29"/>
      <c r="G40" s="29"/>
      <c r="HS40" s="12"/>
      <c r="HT40" s="12"/>
      <c r="HU40" s="12"/>
      <c r="HV40" s="12"/>
      <c r="HW40" s="12"/>
      <c r="HX40" s="12"/>
      <c r="HY40" s="12"/>
      <c r="HZ40" s="12"/>
      <c r="IA40" s="12"/>
      <c r="IB40" s="12"/>
    </row>
    <row r="46" ht="18" customHeight="1">
      <c r="CS46" s="29">
        <v>0</v>
      </c>
    </row>
    <row r="65536" ht="18" customHeight="1">
      <c r="H65536" s="99"/>
    </row>
  </sheetData>
  <sheetProtection/>
  <mergeCells count="84">
    <mergeCell ref="A33:B33"/>
    <mergeCell ref="A32:B32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FY3:GA3"/>
    <mergeCell ref="CT3:EF3"/>
    <mergeCell ref="BC3:CO3"/>
    <mergeCell ref="B11:G11"/>
    <mergeCell ref="AZ20:BB20"/>
    <mergeCell ref="CP18:EF18"/>
    <mergeCell ref="A19:B19"/>
    <mergeCell ref="A20:B20"/>
    <mergeCell ref="I3:K3"/>
    <mergeCell ref="AZ3:BB3"/>
    <mergeCell ref="BA21:BB22"/>
    <mergeCell ref="B13:C14"/>
    <mergeCell ref="D13:E14"/>
    <mergeCell ref="L20:AX20"/>
    <mergeCell ref="F13:G14"/>
    <mergeCell ref="EI21:EJ22"/>
    <mergeCell ref="A22:B22"/>
    <mergeCell ref="A21:B21"/>
    <mergeCell ref="CR21:CS22"/>
    <mergeCell ref="CT22:EF22"/>
    <mergeCell ref="CQ3:CS3"/>
    <mergeCell ref="EH3:EJ3"/>
    <mergeCell ref="EK3:FW3"/>
    <mergeCell ref="J4:K5"/>
    <mergeCell ref="L5:AX5"/>
    <mergeCell ref="GB20:HN20"/>
    <mergeCell ref="GB5:HN5"/>
    <mergeCell ref="CP19:EF19"/>
    <mergeCell ref="EG19:FW19"/>
    <mergeCell ref="FX19:HN19"/>
    <mergeCell ref="EI4:EJ5"/>
    <mergeCell ref="EG18:FW18"/>
    <mergeCell ref="CT20:EF20"/>
    <mergeCell ref="GB22:HN22"/>
    <mergeCell ref="FY20:GA20"/>
    <mergeCell ref="FZ21:GA22"/>
    <mergeCell ref="EK5:FW5"/>
    <mergeCell ref="D9:E9"/>
    <mergeCell ref="BA4:BB5"/>
    <mergeCell ref="D7:E7"/>
    <mergeCell ref="F7:G7"/>
    <mergeCell ref="B9:C9"/>
    <mergeCell ref="CT5:EF5"/>
    <mergeCell ref="CR4:CS5"/>
    <mergeCell ref="GB3:HN3"/>
    <mergeCell ref="BC22:CO22"/>
    <mergeCell ref="L22:AX22"/>
    <mergeCell ref="EH20:EJ20"/>
    <mergeCell ref="CQ20:CS20"/>
    <mergeCell ref="EK20:FW20"/>
    <mergeCell ref="BC20:CO20"/>
    <mergeCell ref="EK22:FW22"/>
    <mergeCell ref="FZ4:GA5"/>
    <mergeCell ref="BC5:CO5"/>
    <mergeCell ref="A1:G2"/>
    <mergeCell ref="A3:G4"/>
    <mergeCell ref="L3:AX3"/>
    <mergeCell ref="A13:A14"/>
    <mergeCell ref="F8:G8"/>
    <mergeCell ref="B7:C7"/>
    <mergeCell ref="F9:G9"/>
    <mergeCell ref="B8:C8"/>
    <mergeCell ref="F10:G10"/>
    <mergeCell ref="D8:E8"/>
  </mergeCells>
  <conditionalFormatting sqref="AY7:AY17 H7:H17 HV31 HO31 H24:H31 AY24:AY31 CP24:CP31 H65536 EG7:EG17 FX7:FX17 EG24:EG30 CP7:CP17 FX24:FX31 A18:A31">
    <cfRule type="expression" priority="171" dxfId="212" stopIfTrue="1">
      <formula>B7="신"</formula>
    </cfRule>
    <cfRule type="expression" priority="172" dxfId="213" stopIfTrue="1">
      <formula>ISERROR(A7)</formula>
    </cfRule>
  </conditionalFormatting>
  <conditionalFormatting sqref="HX31 HZ31:IB31 HQ31 FZ31 GB10:HN10 GB10:GB16 FZ8:FZ17 EI8:EI17 EI25:EI30 CR25:CR30 BA29:BA31 BA8:BA17 M31:AX31 J29:J31 J8:J17 C18:C20 CR8:CR17 HI10:HM17 GB13:HN17 L24:AX24 L26:AX28 EK24:FW31 L7:AX17 BC7:CO17 CT7:EF17 EK7:FW17 GC10:HN13 AT24:AX28 BC24:CO31 CT24:EF31 GB24:HN31">
    <cfRule type="cellIs" priority="170" dxfId="213" operator="equal" stopIfTrue="1">
      <formula>0</formula>
    </cfRule>
  </conditionalFormatting>
  <conditionalFormatting sqref="C18:C31">
    <cfRule type="cellIs" priority="164" dxfId="213" operator="equal" stopIfTrue="1">
      <formula>0</formula>
    </cfRule>
    <cfRule type="cellIs" priority="165" dxfId="214" operator="between" stopIfTrue="1">
      <formula>3</formula>
      <formula>4</formula>
    </cfRule>
  </conditionalFormatting>
  <conditionalFormatting sqref="HP31 HS31:HU31 HW31 FZ24:FZ30 FZ7 FY24:FY31 EI24 EI7 EH7:EH17 EH24:EH31 CR24 CR31 CR7 CQ24:CQ31 BA24 BA27 BA7 AZ7:AZ17 AZ24:AZ31 L31 J24:J28 J7 I24:I31 I7:I17 CQ7:CQ17 FY26:FZ29 GB7:HN9 FY7:FY17 HI7:HM11 HJ12:HN12 GC13:HN16 GC10:HN11 L24:AX30">
    <cfRule type="expression" priority="169" dxfId="212" stopIfTrue="1">
      <formula>I7="신"</formula>
    </cfRule>
  </conditionalFormatting>
  <conditionalFormatting sqref="D13 B12:B13 B8:B10 D8:D10">
    <cfRule type="expression" priority="168" dxfId="213" stopIfTrue="1">
      <formula>ISERROR($B$8:$E$14)</formula>
    </cfRule>
  </conditionalFormatting>
  <conditionalFormatting sqref="E17:E18 F17:G27 D20:G25 D27:G31 D18:E29">
    <cfRule type="cellIs" priority="251" dxfId="215" operator="equal" stopIfTrue="1">
      <formula>#REF!</formula>
    </cfRule>
  </conditionalFormatting>
  <conditionalFormatting sqref="A24">
    <cfRule type="expression" priority="95" dxfId="212" stopIfTrue="1">
      <formula>B24="신"</formula>
    </cfRule>
    <cfRule type="expression" priority="96" dxfId="213" stopIfTrue="1">
      <formula>ISERROR(A24)</formula>
    </cfRule>
  </conditionalFormatting>
  <conditionalFormatting sqref="A23">
    <cfRule type="expression" priority="88" dxfId="212" stopIfTrue="1">
      <formula>B23="신"</formula>
    </cfRule>
    <cfRule type="expression" priority="89" dxfId="213" stopIfTrue="1">
      <formula>ISERROR(A23)</formula>
    </cfRule>
  </conditionalFormatting>
  <conditionalFormatting sqref="A23">
    <cfRule type="expression" priority="81" dxfId="212" stopIfTrue="1">
      <formula>B23="신"</formula>
    </cfRule>
    <cfRule type="expression" priority="82" dxfId="213" stopIfTrue="1">
      <formula>ISERROR(A23)</formula>
    </cfRule>
  </conditionalFormatting>
  <conditionalFormatting sqref="A22">
    <cfRule type="expression" priority="79" dxfId="212" stopIfTrue="1">
      <formula>B22="신"</formula>
    </cfRule>
    <cfRule type="expression" priority="80" dxfId="213" stopIfTrue="1">
      <formula>ISERROR(A22)</formula>
    </cfRule>
  </conditionalFormatting>
  <conditionalFormatting sqref="A27">
    <cfRule type="expression" priority="77" dxfId="212" stopIfTrue="1">
      <formula>B27="신"</formula>
    </cfRule>
    <cfRule type="expression" priority="78" dxfId="213" stopIfTrue="1">
      <formula>ISERROR(A27)</formula>
    </cfRule>
  </conditionalFormatting>
  <conditionalFormatting sqref="A28">
    <cfRule type="expression" priority="71" dxfId="212" stopIfTrue="1">
      <formula>B28="신"</formula>
    </cfRule>
    <cfRule type="expression" priority="72" dxfId="213" stopIfTrue="1">
      <formula>ISERROR(A28)</formula>
    </cfRule>
  </conditionalFormatting>
  <conditionalFormatting sqref="A29">
    <cfRule type="expression" priority="65" dxfId="212" stopIfTrue="1">
      <formula>B29="신"</formula>
    </cfRule>
    <cfRule type="expression" priority="66" dxfId="213" stopIfTrue="1">
      <formula>ISERROR(A29)</formula>
    </cfRule>
  </conditionalFormatting>
  <conditionalFormatting sqref="HN9">
    <cfRule type="cellIs" priority="56" dxfId="213" operator="equal" stopIfTrue="1">
      <formula>0</formula>
    </cfRule>
  </conditionalFormatting>
  <conditionalFormatting sqref="A23">
    <cfRule type="expression" priority="54" dxfId="212" stopIfTrue="1">
      <formula>B23="신"</formula>
    </cfRule>
    <cfRule type="expression" priority="55" dxfId="213" stopIfTrue="1">
      <formula>ISERROR(A23)</formula>
    </cfRule>
  </conditionalFormatting>
  <conditionalFormatting sqref="A22">
    <cfRule type="expression" priority="52" dxfId="212" stopIfTrue="1">
      <formula>B22="신"</formula>
    </cfRule>
    <cfRule type="expression" priority="53" dxfId="213" stopIfTrue="1">
      <formula>ISERROR(A22)</formula>
    </cfRule>
  </conditionalFormatting>
  <conditionalFormatting sqref="A22">
    <cfRule type="expression" priority="50" dxfId="212" stopIfTrue="1">
      <formula>B22="신"</formula>
    </cfRule>
    <cfRule type="expression" priority="51" dxfId="213" stopIfTrue="1">
      <formula>ISERROR(A22)</formula>
    </cfRule>
  </conditionalFormatting>
  <conditionalFormatting sqref="A21">
    <cfRule type="expression" priority="48" dxfId="212" stopIfTrue="1">
      <formula>B21="신"</formula>
    </cfRule>
    <cfRule type="expression" priority="49" dxfId="213" stopIfTrue="1">
      <formula>ISERROR(A21)</formula>
    </cfRule>
  </conditionalFormatting>
  <conditionalFormatting sqref="A26">
    <cfRule type="expression" priority="46" dxfId="212" stopIfTrue="1">
      <formula>B26="신"</formula>
    </cfRule>
    <cfRule type="expression" priority="47" dxfId="213" stopIfTrue="1">
      <formula>ISERROR(A26)</formula>
    </cfRule>
  </conditionalFormatting>
  <conditionalFormatting sqref="A27">
    <cfRule type="expression" priority="44" dxfId="212" stopIfTrue="1">
      <formula>B27="신"</formula>
    </cfRule>
    <cfRule type="expression" priority="45" dxfId="213" stopIfTrue="1">
      <formula>ISERROR(A27)</formula>
    </cfRule>
  </conditionalFormatting>
  <conditionalFormatting sqref="A28">
    <cfRule type="expression" priority="42" dxfId="212" stopIfTrue="1">
      <formula>B28="신"</formula>
    </cfRule>
    <cfRule type="expression" priority="43" dxfId="213" stopIfTrue="1">
      <formula>ISERROR(A28)</formula>
    </cfRule>
  </conditionalFormatting>
  <conditionalFormatting sqref="A23">
    <cfRule type="expression" priority="40" dxfId="212" stopIfTrue="1">
      <formula>B23="신"</formula>
    </cfRule>
    <cfRule type="expression" priority="41" dxfId="213" stopIfTrue="1">
      <formula>ISERROR(A23)</formula>
    </cfRule>
  </conditionalFormatting>
  <conditionalFormatting sqref="A22">
    <cfRule type="expression" priority="38" dxfId="212" stopIfTrue="1">
      <formula>B22="신"</formula>
    </cfRule>
    <cfRule type="expression" priority="39" dxfId="213" stopIfTrue="1">
      <formula>ISERROR(A22)</formula>
    </cfRule>
  </conditionalFormatting>
  <conditionalFormatting sqref="A22">
    <cfRule type="expression" priority="36" dxfId="212" stopIfTrue="1">
      <formula>B22="신"</formula>
    </cfRule>
    <cfRule type="expression" priority="37" dxfId="213" stopIfTrue="1">
      <formula>ISERROR(A22)</formula>
    </cfRule>
  </conditionalFormatting>
  <conditionalFormatting sqref="A21">
    <cfRule type="expression" priority="34" dxfId="212" stopIfTrue="1">
      <formula>B21="신"</formula>
    </cfRule>
    <cfRule type="expression" priority="35" dxfId="213" stopIfTrue="1">
      <formula>ISERROR(A21)</formula>
    </cfRule>
  </conditionalFormatting>
  <conditionalFormatting sqref="A26">
    <cfRule type="expression" priority="32" dxfId="212" stopIfTrue="1">
      <formula>B26="신"</formula>
    </cfRule>
    <cfRule type="expression" priority="33" dxfId="213" stopIfTrue="1">
      <formula>ISERROR(A26)</formula>
    </cfRule>
  </conditionalFormatting>
  <conditionalFormatting sqref="A27">
    <cfRule type="expression" priority="30" dxfId="212" stopIfTrue="1">
      <formula>B27="신"</formula>
    </cfRule>
    <cfRule type="expression" priority="31" dxfId="213" stopIfTrue="1">
      <formula>ISERROR(A27)</formula>
    </cfRule>
  </conditionalFormatting>
  <conditionalFormatting sqref="A28">
    <cfRule type="expression" priority="28" dxfId="212" stopIfTrue="1">
      <formula>B28="신"</formula>
    </cfRule>
    <cfRule type="expression" priority="29" dxfId="213" stopIfTrue="1">
      <formula>ISERROR(A28)</formula>
    </cfRule>
  </conditionalFormatting>
  <conditionalFormatting sqref="A22">
    <cfRule type="expression" priority="26" dxfId="212" stopIfTrue="1">
      <formula>B22="신"</formula>
    </cfRule>
    <cfRule type="expression" priority="27" dxfId="213" stopIfTrue="1">
      <formula>ISERROR(A22)</formula>
    </cfRule>
  </conditionalFormatting>
  <conditionalFormatting sqref="A21">
    <cfRule type="expression" priority="24" dxfId="212" stopIfTrue="1">
      <formula>B21="신"</formula>
    </cfRule>
    <cfRule type="expression" priority="25" dxfId="213" stopIfTrue="1">
      <formula>ISERROR(A21)</formula>
    </cfRule>
  </conditionalFormatting>
  <conditionalFormatting sqref="A21">
    <cfRule type="expression" priority="22" dxfId="212" stopIfTrue="1">
      <formula>B21="신"</formula>
    </cfRule>
    <cfRule type="expression" priority="23" dxfId="213" stopIfTrue="1">
      <formula>ISERROR(A21)</formula>
    </cfRule>
  </conditionalFormatting>
  <conditionalFormatting sqref="A25">
    <cfRule type="expression" priority="20" dxfId="212" stopIfTrue="1">
      <formula>B25="신"</formula>
    </cfRule>
    <cfRule type="expression" priority="21" dxfId="213" stopIfTrue="1">
      <formula>ISERROR(A25)</formula>
    </cfRule>
  </conditionalFormatting>
  <conditionalFormatting sqref="A26">
    <cfRule type="expression" priority="18" dxfId="212" stopIfTrue="1">
      <formula>B26="신"</formula>
    </cfRule>
    <cfRule type="expression" priority="19" dxfId="213" stopIfTrue="1">
      <formula>ISERROR(A26)</formula>
    </cfRule>
  </conditionalFormatting>
  <conditionalFormatting sqref="A27">
    <cfRule type="expression" priority="16" dxfId="212" stopIfTrue="1">
      <formula>B27="신"</formula>
    </cfRule>
    <cfRule type="expression" priority="17" dxfId="213" stopIfTrue="1">
      <formula>ISERROR(A27)</formula>
    </cfRule>
  </conditionalFormatting>
  <conditionalFormatting sqref="HN8">
    <cfRule type="cellIs" priority="15" dxfId="213" operator="equal" stopIfTrue="1">
      <formula>0</formula>
    </cfRule>
  </conditionalFormatting>
  <conditionalFormatting sqref="D32">
    <cfRule type="cellIs" priority="14" dxfId="215" operator="equal" stopIfTrue="1">
      <formula>#REF!</formula>
    </cfRule>
  </conditionalFormatting>
  <conditionalFormatting sqref="HJ9:HM9">
    <cfRule type="cellIs" priority="13" dxfId="213" operator="equal" stopIfTrue="1">
      <formula>0</formula>
    </cfRule>
  </conditionalFormatting>
  <conditionalFormatting sqref="HJ8:HM8">
    <cfRule type="cellIs" priority="12" dxfId="213" operator="equal" stopIfTrue="1">
      <formula>0</formula>
    </cfRule>
  </conditionalFormatting>
  <conditionalFormatting sqref="HN17">
    <cfRule type="expression" priority="11" dxfId="212" stopIfTrue="1">
      <formula>HN17="신"</formula>
    </cfRule>
  </conditionalFormatting>
  <conditionalFormatting sqref="D33">
    <cfRule type="cellIs" priority="10" dxfId="215" operator="equal" stopIfTrue="1">
      <formula>#REF!</formula>
    </cfRule>
  </conditionalFormatting>
  <conditionalFormatting sqref="CO26">
    <cfRule type="expression" priority="9" dxfId="212" stopIfTrue="1">
      <formula>CO26="신"</formula>
    </cfRule>
  </conditionalFormatting>
  <conditionalFormatting sqref="CO27">
    <cfRule type="expression" priority="8" dxfId="212" stopIfTrue="1">
      <formula>CO27="신"</formula>
    </cfRule>
  </conditionalFormatting>
  <conditionalFormatting sqref="EF25">
    <cfRule type="expression" priority="7" dxfId="212" stopIfTrue="1">
      <formula>EF25="신"</formula>
    </cfRule>
  </conditionalFormatting>
  <conditionalFormatting sqref="EF26">
    <cfRule type="expression" priority="6" dxfId="212" stopIfTrue="1">
      <formula>EF26="신"</formula>
    </cfRule>
  </conditionalFormatting>
  <conditionalFormatting sqref="EF28">
    <cfRule type="expression" priority="5" dxfId="212" stopIfTrue="1">
      <formula>EF28="신"</formula>
    </cfRule>
  </conditionalFormatting>
  <conditionalFormatting sqref="EF30">
    <cfRule type="expression" priority="4" dxfId="212" stopIfTrue="1">
      <formula>EF30="신"</formula>
    </cfRule>
  </conditionalFormatting>
  <conditionalFormatting sqref="HN24">
    <cfRule type="expression" priority="3" dxfId="212" stopIfTrue="1">
      <formula>HN24="신"</formula>
    </cfRule>
  </conditionalFormatting>
  <conditionalFormatting sqref="HN25">
    <cfRule type="expression" priority="2" dxfId="212" stopIfTrue="1">
      <formula>HN25="신"</formula>
    </cfRule>
  </conditionalFormatting>
  <conditionalFormatting sqref="HN26">
    <cfRule type="expression" priority="1" dxfId="212" stopIfTrue="1">
      <formula>HN26="신"</formula>
    </cfRule>
  </conditionalFormatting>
  <dataValidations count="2">
    <dataValidation type="list" allowBlank="1" showInputMessage="1" showErrorMessage="1" sqref="FX5 EG22 EG5 AY5 AY22 H5 H22 CP22 CP5 FX22">
      <formula1>"누계,등반"</formula1>
    </dataValidation>
    <dataValidation type="list" allowBlank="1" showInputMessage="1" showErrorMessage="1" sqref="FX4 EG21 EG4 AY4 AY21 H4 H21 CP21 CP4 FX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82" t="s">
        <v>29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82" t="s">
        <v>7</v>
      </c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82" t="s">
        <v>30</v>
      </c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212" stopIfTrue="1">
      <formula>B7="신"</formula>
    </cfRule>
    <cfRule type="expression" priority="7" dxfId="213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213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212" stopIfTrue="1">
      <formula>B7="신"</formula>
    </cfRule>
  </conditionalFormatting>
  <conditionalFormatting sqref="G7">
    <cfRule type="cellIs" priority="5" dxfId="213" operator="equal" stopIfTrue="1">
      <formula>0</formula>
    </cfRule>
  </conditionalFormatting>
  <conditionalFormatting sqref="G20">
    <cfRule type="cellIs" priority="4" dxfId="213" operator="equal" stopIfTrue="1">
      <formula>0</formula>
    </cfRule>
  </conditionalFormatting>
  <conditionalFormatting sqref="G22">
    <cfRule type="cellIs" priority="3" dxfId="213" operator="equal" stopIfTrue="1">
      <formula>0</formula>
    </cfRule>
  </conditionalFormatting>
  <conditionalFormatting sqref="I7:I12">
    <cfRule type="cellIs" priority="2" dxfId="213" operator="equal" stopIfTrue="1">
      <formula>0</formula>
    </cfRule>
  </conditionalFormatting>
  <conditionalFormatting sqref="I20">
    <cfRule type="expression" priority="1" dxfId="212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82" t="s">
        <v>34</v>
      </c>
      <c r="E3" s="282"/>
      <c r="F3" s="28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82" t="s">
        <v>34</v>
      </c>
      <c r="E18" s="282"/>
      <c r="F18" s="28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84"/>
      <c r="E20" s="284"/>
      <c r="F20" s="28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82" t="s">
        <v>34</v>
      </c>
      <c r="E33" s="282"/>
      <c r="F33" s="28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83"/>
      <c r="E35" s="283"/>
      <c r="F35" s="28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82" t="s">
        <v>34</v>
      </c>
      <c r="E46" s="282"/>
      <c r="F46" s="28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84"/>
      <c r="E48" s="284"/>
      <c r="F48" s="28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212" stopIfTrue="1">
      <formula>B7="신"</formula>
    </cfRule>
    <cfRule type="expression" priority="70" dxfId="213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212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213" operator="equal" stopIfTrue="1">
      <formula>0</formula>
    </cfRule>
  </conditionalFormatting>
  <conditionalFormatting sqref="H50">
    <cfRule type="cellIs" priority="27" dxfId="213" operator="equal" stopIfTrue="1">
      <formula>0</formula>
    </cfRule>
  </conditionalFormatting>
  <conditionalFormatting sqref="H50">
    <cfRule type="expression" priority="26" dxfId="212" stopIfTrue="1">
      <formula>H50="신"</formula>
    </cfRule>
  </conditionalFormatting>
  <conditionalFormatting sqref="H53">
    <cfRule type="cellIs" priority="25" dxfId="213" operator="equal" stopIfTrue="1">
      <formula>0</formula>
    </cfRule>
  </conditionalFormatting>
  <conditionalFormatting sqref="H53">
    <cfRule type="expression" priority="24" dxfId="212" stopIfTrue="1">
      <formula>H53="신"</formula>
    </cfRule>
  </conditionalFormatting>
  <conditionalFormatting sqref="H54">
    <cfRule type="cellIs" priority="23" dxfId="213" operator="equal" stopIfTrue="1">
      <formula>0</formula>
    </cfRule>
  </conditionalFormatting>
  <conditionalFormatting sqref="H54">
    <cfRule type="expression" priority="22" dxfId="212" stopIfTrue="1">
      <formula>H54="신"</formula>
    </cfRule>
  </conditionalFormatting>
  <conditionalFormatting sqref="H51">
    <cfRule type="cellIs" priority="21" dxfId="213" operator="equal" stopIfTrue="1">
      <formula>0</formula>
    </cfRule>
  </conditionalFormatting>
  <conditionalFormatting sqref="H51">
    <cfRule type="expression" priority="20" dxfId="212" stopIfTrue="1">
      <formula>H51="신"</formula>
    </cfRule>
  </conditionalFormatting>
  <conditionalFormatting sqref="H52">
    <cfRule type="cellIs" priority="19" dxfId="213" operator="equal" stopIfTrue="1">
      <formula>0</formula>
    </cfRule>
  </conditionalFormatting>
  <conditionalFormatting sqref="H52">
    <cfRule type="expression" priority="18" dxfId="212" stopIfTrue="1">
      <formula>H52="신"</formula>
    </cfRule>
  </conditionalFormatting>
  <conditionalFormatting sqref="I7:I12">
    <cfRule type="cellIs" priority="17" dxfId="213" operator="equal" stopIfTrue="1">
      <formula>0</formula>
    </cfRule>
  </conditionalFormatting>
  <conditionalFormatting sqref="I15">
    <cfRule type="cellIs" priority="16" dxfId="213" operator="equal" stopIfTrue="1">
      <formula>0</formula>
    </cfRule>
  </conditionalFormatting>
  <conditionalFormatting sqref="I25:I26">
    <cfRule type="cellIs" priority="15" dxfId="213" operator="equal" stopIfTrue="1">
      <formula>0</formula>
    </cfRule>
  </conditionalFormatting>
  <conditionalFormatting sqref="I22">
    <cfRule type="cellIs" priority="14" dxfId="213" operator="equal" stopIfTrue="1">
      <formula>0</formula>
    </cfRule>
  </conditionalFormatting>
  <conditionalFormatting sqref="I24">
    <cfRule type="cellIs" priority="13" dxfId="213" operator="equal" stopIfTrue="1">
      <formula>0</formula>
    </cfRule>
  </conditionalFormatting>
  <conditionalFormatting sqref="I29">
    <cfRule type="cellIs" priority="12" dxfId="213" operator="equal" stopIfTrue="1">
      <formula>0</formula>
    </cfRule>
  </conditionalFormatting>
  <conditionalFormatting sqref="I37:I41">
    <cfRule type="cellIs" priority="11" dxfId="213" operator="equal" stopIfTrue="1">
      <formula>0</formula>
    </cfRule>
  </conditionalFormatting>
  <conditionalFormatting sqref="I50">
    <cfRule type="cellIs" priority="10" dxfId="213" operator="equal" stopIfTrue="1">
      <formula>0</formula>
    </cfRule>
  </conditionalFormatting>
  <conditionalFormatting sqref="I50">
    <cfRule type="expression" priority="9" dxfId="212" stopIfTrue="1">
      <formula>I50="신"</formula>
    </cfRule>
  </conditionalFormatting>
  <conditionalFormatting sqref="I53">
    <cfRule type="cellIs" priority="8" dxfId="213" operator="equal" stopIfTrue="1">
      <formula>0</formula>
    </cfRule>
  </conditionalFormatting>
  <conditionalFormatting sqref="I53">
    <cfRule type="expression" priority="7" dxfId="212" stopIfTrue="1">
      <formula>I53="신"</formula>
    </cfRule>
  </conditionalFormatting>
  <conditionalFormatting sqref="I54">
    <cfRule type="cellIs" priority="6" dxfId="213" operator="equal" stopIfTrue="1">
      <formula>0</formula>
    </cfRule>
  </conditionalFormatting>
  <conditionalFormatting sqref="I54">
    <cfRule type="expression" priority="5" dxfId="212" stopIfTrue="1">
      <formula>I54="신"</formula>
    </cfRule>
  </conditionalFormatting>
  <conditionalFormatting sqref="I51">
    <cfRule type="cellIs" priority="4" dxfId="213" operator="equal" stopIfTrue="1">
      <formula>0</formula>
    </cfRule>
  </conditionalFormatting>
  <conditionalFormatting sqref="I51">
    <cfRule type="expression" priority="3" dxfId="212" stopIfTrue="1">
      <formula>I51="신"</formula>
    </cfRule>
  </conditionalFormatting>
  <conditionalFormatting sqref="I52">
    <cfRule type="cellIs" priority="2" dxfId="213" operator="equal" stopIfTrue="1">
      <formula>0</formula>
    </cfRule>
  </conditionalFormatting>
  <conditionalFormatting sqref="I52">
    <cfRule type="expression" priority="1" dxfId="212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82" t="s">
        <v>36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134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3" t="s">
        <v>134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3" t="s">
        <v>134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82" t="s">
        <v>36</v>
      </c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3" t="s">
        <v>134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82" t="s">
        <v>36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3" t="s">
        <v>134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3" t="s">
        <v>134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3" t="s">
        <v>134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134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3" t="s">
        <v>134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212" stopIfTrue="1">
      <formula>B7="신"</formula>
    </cfRule>
    <cfRule type="expression" priority="47" dxfId="213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212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213" operator="equal" stopIfTrue="1">
      <formula>0</formula>
    </cfRule>
  </conditionalFormatting>
  <conditionalFormatting sqref="E23">
    <cfRule type="cellIs" priority="35" dxfId="213" operator="equal" stopIfTrue="1">
      <formula>0</formula>
    </cfRule>
  </conditionalFormatting>
  <conditionalFormatting sqref="E24">
    <cfRule type="cellIs" priority="34" dxfId="213" operator="equal" stopIfTrue="1">
      <formula>0</formula>
    </cfRule>
  </conditionalFormatting>
  <conditionalFormatting sqref="E33:E34">
    <cfRule type="cellIs" priority="33" dxfId="213" operator="equal" stopIfTrue="1">
      <formula>0</formula>
    </cfRule>
  </conditionalFormatting>
  <conditionalFormatting sqref="F36">
    <cfRule type="cellIs" priority="32" dxfId="213" operator="equal" stopIfTrue="1">
      <formula>0</formula>
    </cfRule>
  </conditionalFormatting>
  <conditionalFormatting sqref="E36">
    <cfRule type="cellIs" priority="31" dxfId="213" operator="equal" stopIfTrue="1">
      <formula>0</formula>
    </cfRule>
  </conditionalFormatting>
  <conditionalFormatting sqref="E39">
    <cfRule type="cellIs" priority="30" dxfId="213" operator="equal" stopIfTrue="1">
      <formula>0</formula>
    </cfRule>
  </conditionalFormatting>
  <conditionalFormatting sqref="F8:F11">
    <cfRule type="cellIs" priority="29" dxfId="213" operator="equal" stopIfTrue="1">
      <formula>0</formula>
    </cfRule>
  </conditionalFormatting>
  <conditionalFormatting sqref="F24">
    <cfRule type="expression" priority="28" dxfId="212" stopIfTrue="1">
      <formula>F24="신"</formula>
    </cfRule>
  </conditionalFormatting>
  <conditionalFormatting sqref="F24">
    <cfRule type="cellIs" priority="27" dxfId="213" operator="equal" stopIfTrue="1">
      <formula>0</formula>
    </cfRule>
  </conditionalFormatting>
  <conditionalFormatting sqref="F33:F34">
    <cfRule type="cellIs" priority="26" dxfId="213" operator="equal" stopIfTrue="1">
      <formula>0</formula>
    </cfRule>
  </conditionalFormatting>
  <conditionalFormatting sqref="F36">
    <cfRule type="cellIs" priority="25" dxfId="213" operator="equal" stopIfTrue="1">
      <formula>0</formula>
    </cfRule>
  </conditionalFormatting>
  <conditionalFormatting sqref="F39">
    <cfRule type="cellIs" priority="24" dxfId="213" operator="equal" stopIfTrue="1">
      <formula>0</formula>
    </cfRule>
  </conditionalFormatting>
  <conditionalFormatting sqref="G9">
    <cfRule type="cellIs" priority="23" dxfId="213" operator="equal" stopIfTrue="1">
      <formula>0</formula>
    </cfRule>
  </conditionalFormatting>
  <conditionalFormatting sqref="G11">
    <cfRule type="cellIs" priority="22" dxfId="213" operator="equal" stopIfTrue="1">
      <formula>0</formula>
    </cfRule>
  </conditionalFormatting>
  <conditionalFormatting sqref="G33:G34">
    <cfRule type="cellIs" priority="21" dxfId="213" operator="equal" stopIfTrue="1">
      <formula>0</formula>
    </cfRule>
  </conditionalFormatting>
  <conditionalFormatting sqref="H8:H11">
    <cfRule type="cellIs" priority="20" dxfId="213" operator="equal" stopIfTrue="1">
      <formula>0</formula>
    </cfRule>
  </conditionalFormatting>
  <conditionalFormatting sqref="H36">
    <cfRule type="cellIs" priority="19" dxfId="213" operator="equal" stopIfTrue="1">
      <formula>0</formula>
    </cfRule>
  </conditionalFormatting>
  <conditionalFormatting sqref="H33:H34">
    <cfRule type="cellIs" priority="18" dxfId="213" operator="equal" stopIfTrue="1">
      <formula>0</formula>
    </cfRule>
  </conditionalFormatting>
  <conditionalFormatting sqref="H36">
    <cfRule type="cellIs" priority="17" dxfId="213" operator="equal" stopIfTrue="1">
      <formula>0</formula>
    </cfRule>
  </conditionalFormatting>
  <conditionalFormatting sqref="H39">
    <cfRule type="cellIs" priority="16" dxfId="213" operator="equal" stopIfTrue="1">
      <formula>0</formula>
    </cfRule>
  </conditionalFormatting>
  <conditionalFormatting sqref="H38">
    <cfRule type="cellIs" priority="15" dxfId="213" operator="equal" stopIfTrue="1">
      <formula>0</formula>
    </cfRule>
  </conditionalFormatting>
  <conditionalFormatting sqref="I8:I11">
    <cfRule type="cellIs" priority="14" dxfId="213" operator="equal" stopIfTrue="1">
      <formula>0</formula>
    </cfRule>
  </conditionalFormatting>
  <conditionalFormatting sqref="I7">
    <cfRule type="cellIs" priority="13" dxfId="213" operator="equal" stopIfTrue="1">
      <formula>0</formula>
    </cfRule>
  </conditionalFormatting>
  <conditionalFormatting sqref="I12">
    <cfRule type="cellIs" priority="12" dxfId="213" operator="equal" stopIfTrue="1">
      <formula>0</formula>
    </cfRule>
  </conditionalFormatting>
  <conditionalFormatting sqref="H12">
    <cfRule type="cellIs" priority="11" dxfId="213" operator="equal" stopIfTrue="1">
      <formula>0</formula>
    </cfRule>
  </conditionalFormatting>
  <conditionalFormatting sqref="E12">
    <cfRule type="cellIs" priority="10" dxfId="213" operator="equal" stopIfTrue="1">
      <formula>0</formula>
    </cfRule>
  </conditionalFormatting>
  <conditionalFormatting sqref="F12">
    <cfRule type="cellIs" priority="9" dxfId="213" operator="equal" stopIfTrue="1">
      <formula>0</formula>
    </cfRule>
  </conditionalFormatting>
  <conditionalFormatting sqref="I20:I21">
    <cfRule type="cellIs" priority="8" dxfId="213" operator="equal" stopIfTrue="1">
      <formula>0</formula>
    </cfRule>
  </conditionalFormatting>
  <conditionalFormatting sqref="I23">
    <cfRule type="cellIs" priority="7" dxfId="213" operator="equal" stopIfTrue="1">
      <formula>0</formula>
    </cfRule>
  </conditionalFormatting>
  <conditionalFormatting sqref="I24">
    <cfRule type="cellIs" priority="6" dxfId="213" operator="equal" stopIfTrue="1">
      <formula>0</formula>
    </cfRule>
  </conditionalFormatting>
  <conditionalFormatting sqref="I36">
    <cfRule type="cellIs" priority="5" dxfId="213" operator="equal" stopIfTrue="1">
      <formula>0</formula>
    </cfRule>
  </conditionalFormatting>
  <conditionalFormatting sqref="I33:I34">
    <cfRule type="cellIs" priority="4" dxfId="213" operator="equal" stopIfTrue="1">
      <formula>0</formula>
    </cfRule>
  </conditionalFormatting>
  <conditionalFormatting sqref="I36">
    <cfRule type="cellIs" priority="3" dxfId="213" operator="equal" stopIfTrue="1">
      <formula>0</formula>
    </cfRule>
  </conditionalFormatting>
  <conditionalFormatting sqref="I39">
    <cfRule type="cellIs" priority="2" dxfId="213" operator="equal" stopIfTrue="1">
      <formula>0</formula>
    </cfRule>
  </conditionalFormatting>
  <conditionalFormatting sqref="I38">
    <cfRule type="cellIs" priority="1" dxfId="213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85" t="s">
        <v>15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7"/>
    </row>
    <row r="12" spans="1:56" ht="19.5" customHeight="1">
      <c r="A12" s="288" t="s">
        <v>102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7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85" t="s">
        <v>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7"/>
    </row>
    <row r="20" spans="1:56" ht="19.5" customHeight="1">
      <c r="A20" s="288" t="s">
        <v>59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7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213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212" stopIfTrue="1">
      <formula>F4="신"</formula>
    </cfRule>
  </conditionalFormatting>
  <conditionalFormatting sqref="A4:A10 A22:A28 A14:A18">
    <cfRule type="expression" priority="5" dxfId="212" stopIfTrue="1">
      <formula>#REF!="신"</formula>
    </cfRule>
    <cfRule type="expression" priority="6" dxfId="21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89" t="s">
        <v>173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1"/>
    </row>
    <row r="14" spans="1:56" ht="19.5" customHeight="1">
      <c r="A14" s="288" t="s">
        <v>174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7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85" t="s">
        <v>182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7"/>
    </row>
    <row r="26" spans="1:56" ht="19.5" customHeight="1">
      <c r="A26" s="288" t="s">
        <v>183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7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89" t="s">
        <v>189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1"/>
    </row>
    <row r="36" spans="1:56" ht="19.5" customHeight="1">
      <c r="A36" s="288" t="s">
        <v>190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7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212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213" operator="equal" stopIfTrue="1">
      <formula>0</formula>
    </cfRule>
  </conditionalFormatting>
  <conditionalFormatting sqref="C38">
    <cfRule type="expression" priority="6" dxfId="212" stopIfTrue="1">
      <formula>C38="신"</formula>
    </cfRule>
  </conditionalFormatting>
  <conditionalFormatting sqref="C41">
    <cfRule type="expression" priority="5" dxfId="212" stopIfTrue="1">
      <formula>C41="신"</formula>
    </cfRule>
  </conditionalFormatting>
  <conditionalFormatting sqref="C42">
    <cfRule type="expression" priority="4" dxfId="212" stopIfTrue="1">
      <formula>C42="신"</formula>
    </cfRule>
  </conditionalFormatting>
  <conditionalFormatting sqref="A44:A45 A4:A12 A16:A24 A28:A34">
    <cfRule type="expression" priority="11" dxfId="212" stopIfTrue="1">
      <formula>#REF!="신"</formula>
    </cfRule>
    <cfRule type="expression" priority="12" dxfId="21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212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213" operator="equal" stopIfTrue="1">
      <formula>0</formula>
    </cfRule>
  </conditionalFormatting>
  <conditionalFormatting sqref="C24">
    <cfRule type="expression" priority="5" dxfId="212" stopIfTrue="1">
      <formula>C24="신"</formula>
    </cfRule>
  </conditionalFormatting>
  <conditionalFormatting sqref="C25">
    <cfRule type="expression" priority="4" dxfId="212" stopIfTrue="1">
      <formula>C25="신"</formula>
    </cfRule>
  </conditionalFormatting>
  <conditionalFormatting sqref="C27">
    <cfRule type="cellIs" priority="3" dxfId="213" operator="equal" stopIfTrue="1">
      <formula>0</formula>
    </cfRule>
  </conditionalFormatting>
  <conditionalFormatting sqref="C29">
    <cfRule type="cellIs" priority="2" dxfId="213" operator="equal" stopIfTrue="1">
      <formula>0</formula>
    </cfRule>
  </conditionalFormatting>
  <conditionalFormatting sqref="C30">
    <cfRule type="cellIs" priority="1" dxfId="213" operator="equal" stopIfTrue="1">
      <formula>0</formula>
    </cfRule>
  </conditionalFormatting>
  <conditionalFormatting sqref="A4:A10 A14:A20 A24:A32">
    <cfRule type="expression" priority="10" dxfId="212" stopIfTrue="1">
      <formula>#REF!="신"</formula>
    </cfRule>
    <cfRule type="expression" priority="11" dxfId="21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2012-10-14T00:05:27Z</cp:lastPrinted>
  <dcterms:created xsi:type="dcterms:W3CDTF">2007-01-02T12:18:59Z</dcterms:created>
  <dcterms:modified xsi:type="dcterms:W3CDTF">2012-10-14T00:05:30Z</dcterms:modified>
  <cp:category/>
  <cp:version/>
  <cp:contentType/>
  <cp:contentStatus/>
</cp:coreProperties>
</file>