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65416" windowWidth="8385" windowHeight="8010" activeTab="0"/>
  </bookViews>
  <sheets>
    <sheet name="주보출석표" sheetId="1" r:id="rId1"/>
    <sheet name="1학년_출석" sheetId="2" r:id="rId2"/>
    <sheet name="2학년_출석" sheetId="3" r:id="rId3"/>
    <sheet name="3학년_출석" sheetId="4" r:id="rId4"/>
    <sheet name="1학년_성경" sheetId="5" r:id="rId5"/>
    <sheet name="2학년_성경" sheetId="6" r:id="rId6"/>
    <sheet name="3학년_성경" sheetId="7" r:id="rId7"/>
  </sheets>
  <definedNames>
    <definedName name="_xlnm.Print_Area" localSheetId="4">'1학년_성경'!$A$1:$BD$28</definedName>
    <definedName name="_xlnm.Print_Area" localSheetId="1">'1학년_출석'!$A$1:$BE$37</definedName>
    <definedName name="_xlnm.Print_Area" localSheetId="5">'2학년_성경'!$A$1:$E$12</definedName>
    <definedName name="_xlnm.Print_Area" localSheetId="2">'2학년_출석'!$A$1:$F$15</definedName>
    <definedName name="_xlnm.Print_Area" localSheetId="6">'3학년_성경'!$A$1:$BD$20</definedName>
    <definedName name="_xlnm.Print_Area" localSheetId="3">'3학년_출석'!$A$1:$BE$26</definedName>
    <definedName name="_xlnm.Print_Area" localSheetId="0">'주보출석표'!$A$1:$GX$33</definedName>
  </definedNames>
  <calcPr fullCalcOnLoad="1"/>
</workbook>
</file>

<file path=xl/sharedStrings.xml><?xml version="1.0" encoding="utf-8"?>
<sst xmlns="http://schemas.openxmlformats.org/spreadsheetml/2006/main" count="2018" uniqueCount="246">
  <si>
    <t>1~1</t>
  </si>
  <si>
    <t>1~3</t>
  </si>
  <si>
    <t>2~1</t>
  </si>
  <si>
    <t>2~2</t>
  </si>
  <si>
    <t>2~3</t>
  </si>
  <si>
    <t>중등부주보</t>
  </si>
  <si>
    <t>재적</t>
  </si>
  <si>
    <t>출석계</t>
  </si>
  <si>
    <t>신입</t>
  </si>
  <si>
    <t>등반</t>
  </si>
  <si>
    <t>이름</t>
  </si>
  <si>
    <t>구분</t>
  </si>
  <si>
    <t>계</t>
  </si>
  <si>
    <t>중2</t>
  </si>
  <si>
    <t>중3</t>
  </si>
  <si>
    <t>1~2</t>
  </si>
  <si>
    <t>3~3</t>
  </si>
  <si>
    <t>2~4</t>
  </si>
  <si>
    <t>3~2</t>
  </si>
  <si>
    <t>3~1</t>
  </si>
  <si>
    <t>출석</t>
  </si>
  <si>
    <t>재적</t>
  </si>
  <si>
    <t>재적</t>
  </si>
  <si>
    <t>1~1</t>
  </si>
  <si>
    <t>1~2</t>
  </si>
  <si>
    <t>1~3</t>
  </si>
  <si>
    <t>출석현황</t>
  </si>
  <si>
    <t>%</t>
  </si>
  <si>
    <t>중1</t>
  </si>
  <si>
    <t>출석계</t>
  </si>
  <si>
    <t>출석계</t>
  </si>
  <si>
    <t>구분</t>
  </si>
  <si>
    <t>계</t>
  </si>
  <si>
    <t>조혜진</t>
  </si>
  <si>
    <t>출석계</t>
  </si>
  <si>
    <t>계</t>
  </si>
  <si>
    <t>출석계</t>
  </si>
  <si>
    <t>계</t>
  </si>
  <si>
    <t>이름</t>
  </si>
  <si>
    <t>구분</t>
  </si>
  <si>
    <t>계</t>
  </si>
  <si>
    <t>재적</t>
  </si>
  <si>
    <t>3~1</t>
  </si>
  <si>
    <t>3~2</t>
  </si>
  <si>
    <t>3~3</t>
  </si>
  <si>
    <t>신입반</t>
  </si>
  <si>
    <t>김신혜</t>
  </si>
  <si>
    <t>김은비</t>
  </si>
  <si>
    <t>김효원</t>
  </si>
  <si>
    <t>류병규</t>
  </si>
  <si>
    <t>안승균</t>
  </si>
  <si>
    <t>최진우</t>
  </si>
  <si>
    <t>김유진</t>
  </si>
  <si>
    <t>남현영</t>
  </si>
  <si>
    <t>장은경</t>
  </si>
  <si>
    <t>장준원</t>
  </si>
  <si>
    <t>성경</t>
  </si>
  <si>
    <t>성경</t>
  </si>
  <si>
    <t>김 행 길 목장</t>
  </si>
  <si>
    <t>이 경 숙 목장</t>
  </si>
  <si>
    <t>인 재 인 목장</t>
  </si>
  <si>
    <t>하 창 수 목장</t>
  </si>
  <si>
    <t>김 정 주 목장</t>
  </si>
  <si>
    <t>김 영 미 목장</t>
  </si>
  <si>
    <t>류 지 연 목장</t>
  </si>
  <si>
    <t>안 성 균 목장</t>
  </si>
  <si>
    <t>박 윤 경 목장</t>
  </si>
  <si>
    <t>김상경</t>
  </si>
  <si>
    <t>연형빈</t>
  </si>
  <si>
    <t>전병휘</t>
  </si>
  <si>
    <t>최성권</t>
  </si>
  <si>
    <t>김동현</t>
  </si>
  <si>
    <t>김주섭</t>
  </si>
  <si>
    <t>최지우</t>
  </si>
  <si>
    <t>김주혜</t>
  </si>
  <si>
    <t>나유진</t>
  </si>
  <si>
    <t>박민주</t>
  </si>
  <si>
    <t>윤예린</t>
  </si>
  <si>
    <t>황예진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</si>
  <si>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</si>
  <si>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</si>
  <si>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</si>
  <si>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</si>
  <si>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</si>
  <si>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</si>
  <si>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</si>
  <si>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</si>
  <si>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</si>
  <si>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정지우</t>
  </si>
  <si>
    <t>정현승</t>
  </si>
  <si>
    <t>정효빈</t>
  </si>
  <si>
    <t>임한빈</t>
  </si>
  <si>
    <t>박규경</t>
  </si>
  <si>
    <t>김동수</t>
  </si>
  <si>
    <t>최지묵</t>
  </si>
  <si>
    <t>오욱환</t>
  </si>
  <si>
    <t>박소희</t>
  </si>
  <si>
    <t>박영은</t>
  </si>
  <si>
    <t>김행길 목장</t>
  </si>
  <si>
    <t>이동형</t>
  </si>
  <si>
    <t>●</t>
  </si>
  <si>
    <t>●</t>
  </si>
  <si>
    <t>정 훈 목장</t>
  </si>
  <si>
    <t>이 경 숙 목장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</si>
  <si>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</si>
  <si>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</si>
  <si>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</si>
  <si>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</si>
  <si>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</si>
  <si>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</si>
  <si>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</si>
  <si>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</si>
  <si>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</si>
  <si>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임한빈</t>
  </si>
  <si>
    <t>정은찬</t>
  </si>
  <si>
    <t>정지우</t>
  </si>
  <si>
    <t>정현승</t>
  </si>
  <si>
    <t>정효빈</t>
  </si>
  <si>
    <t>하 창 수 목장</t>
  </si>
  <si>
    <t>김신혜</t>
  </si>
  <si>
    <t>김연이</t>
  </si>
  <si>
    <t>박정민</t>
  </si>
  <si>
    <t>안예진</t>
  </si>
  <si>
    <t>임효진</t>
  </si>
  <si>
    <t>김은비</t>
  </si>
  <si>
    <t>박규경</t>
  </si>
  <si>
    <t>박주경</t>
  </si>
  <si>
    <t>서예영</t>
  </si>
  <si>
    <t>이다인</t>
  </si>
  <si>
    <t>이나림</t>
  </si>
  <si>
    <t>김동수</t>
  </si>
  <si>
    <t>장준원</t>
  </si>
  <si>
    <t>최진우</t>
  </si>
  <si>
    <t>●</t>
  </si>
  <si>
    <t>안 성 균 목장</t>
  </si>
  <si>
    <t>류병규</t>
  </si>
  <si>
    <t>안승균</t>
  </si>
  <si>
    <t>안효준</t>
  </si>
  <si>
    <t>오욱한</t>
  </si>
  <si>
    <t>전석현</t>
  </si>
  <si>
    <t>김유진</t>
  </si>
  <si>
    <t>남현영</t>
  </si>
  <si>
    <t>박영은</t>
  </si>
  <si>
    <t>이수빈</t>
  </si>
  <si>
    <t>조혜진</t>
  </si>
  <si>
    <t>박 윤 경 목장</t>
  </si>
  <si>
    <t>김 영 미 목장</t>
  </si>
  <si>
    <t>●</t>
  </si>
  <si>
    <t>신입</t>
  </si>
  <si>
    <t>권용현</t>
  </si>
  <si>
    <t>권용현</t>
  </si>
  <si>
    <t>김연이</t>
  </si>
  <si>
    <t>박정민</t>
  </si>
  <si>
    <t>안예진</t>
  </si>
  <si>
    <t>임효진</t>
  </si>
  <si>
    <t>이름</t>
  </si>
  <si>
    <t>학년</t>
  </si>
  <si>
    <t>2</t>
  </si>
  <si>
    <t>3</t>
  </si>
  <si>
    <t>4</t>
  </si>
  <si>
    <t>하상진</t>
  </si>
  <si>
    <t>2~1</t>
  </si>
  <si>
    <t>인 재 인 목장</t>
  </si>
  <si>
    <t>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</si>
  <si>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</si>
  <si>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</si>
  <si>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</si>
  <si>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</si>
  <si>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</si>
  <si>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</si>
  <si>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</si>
  <si>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권용현</t>
  </si>
  <si>
    <t>2~2</t>
  </si>
  <si>
    <t>하 창 수 목장</t>
  </si>
  <si>
    <t>문정인</t>
  </si>
  <si>
    <t>심건희</t>
  </si>
  <si>
    <t>임한빈</t>
  </si>
  <si>
    <t>정은찬</t>
  </si>
  <si>
    <t>정지우</t>
  </si>
  <si>
    <t>정현승</t>
  </si>
  <si>
    <t>정효빈</t>
  </si>
  <si>
    <t>2~3</t>
  </si>
  <si>
    <t>김 영 미 목장</t>
  </si>
  <si>
    <t>김신혜</t>
  </si>
  <si>
    <t>김연이</t>
  </si>
  <si>
    <t>박정민</t>
  </si>
  <si>
    <t>안예진</t>
  </si>
  <si>
    <t>임효진</t>
  </si>
  <si>
    <t>2~4</t>
  </si>
  <si>
    <t>김 정 주 목장</t>
  </si>
  <si>
    <t>김은비</t>
  </si>
  <si>
    <t>등반</t>
  </si>
  <si>
    <t>권순주</t>
  </si>
  <si>
    <t>오윤수</t>
  </si>
  <si>
    <t>오윤수</t>
  </si>
  <si>
    <t>오윤수</t>
  </si>
  <si>
    <t>문승준</t>
  </si>
  <si>
    <t>박창준</t>
  </si>
  <si>
    <t>문승준</t>
  </si>
  <si>
    <t>박창준</t>
  </si>
  <si>
    <t>하상진</t>
  </si>
  <si>
    <t>문승준</t>
  </si>
  <si>
    <t>박창준</t>
  </si>
  <si>
    <t>최 은 혜 목장</t>
  </si>
  <si>
    <t>성기환</t>
  </si>
  <si>
    <t>전석현</t>
  </si>
  <si>
    <t>서예영</t>
  </si>
  <si>
    <t>이다인</t>
  </si>
  <si>
    <t>박영진</t>
  </si>
  <si>
    <t>김지수</t>
  </si>
  <si>
    <t>송민석</t>
  </si>
  <si>
    <t>장재혁</t>
  </si>
  <si>
    <t>김용환</t>
  </si>
  <si>
    <t>3/18</t>
  </si>
  <si>
    <t>정명화</t>
  </si>
  <si>
    <t>황선우</t>
  </si>
  <si>
    <t>3/25</t>
  </si>
  <si>
    <t>최희준</t>
  </si>
  <si>
    <t>기영훈</t>
  </si>
  <si>
    <t>김민지</t>
  </si>
  <si>
    <t>김도원</t>
  </si>
  <si>
    <t>4/15</t>
  </si>
  <si>
    <t>김 명 준 목장</t>
  </si>
  <si>
    <t>재적</t>
  </si>
  <si>
    <t>5/27</t>
  </si>
  <si>
    <t>강원효</t>
  </si>
  <si>
    <t>김민석</t>
  </si>
  <si>
    <t>6/17</t>
  </si>
  <si>
    <t>정휘원</t>
  </si>
  <si>
    <t>7/22</t>
  </si>
  <si>
    <t>정민정</t>
  </si>
  <si>
    <t>권윤정</t>
  </si>
  <si>
    <t>송대용</t>
  </si>
  <si>
    <t>주민기</t>
  </si>
  <si>
    <t>김미선</t>
  </si>
  <si>
    <t>박하은</t>
  </si>
  <si>
    <t>9/23</t>
  </si>
  <si>
    <t>최지우</t>
  </si>
  <si>
    <t>권기범</t>
  </si>
  <si>
    <t>유승민</t>
  </si>
  <si>
    <t>형진우</t>
  </si>
  <si>
    <t>유희선</t>
  </si>
  <si>
    <t>류주현</t>
  </si>
  <si>
    <t>김병길</t>
  </si>
  <si>
    <t>배민석</t>
  </si>
  <si>
    <t>김혜주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</si>
</sst>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;@"/>
    <numFmt numFmtId="177" formatCode="m&quot;월&quot;\ d&quot;일&quot;;@"/>
    <numFmt numFmtId="178" formatCode="yy&quot;-&quot;m&quot;-&quot;d;@"/>
    <numFmt numFmtId="179" formatCode="mm&quot;/&quot;dd"/>
    <numFmt numFmtId="180" formatCode="0&quot;주&quot;"/>
    <numFmt numFmtId="181" formatCode="0_ "/>
    <numFmt numFmtId="182" formatCode="m&quot;/&quot;d;@"/>
    <numFmt numFmtId="183" formatCode="mm&quot;월&quot;\ dd&quot;일&quot;"/>
    <numFmt numFmtId="184" formatCode="mmm/yyyy"/>
    <numFmt numFmtId="185" formatCode="0_);[Red]\(0\)"/>
    <numFmt numFmtId="186" formatCode="[$-412]yyyy&quot;년&quot;\ m&quot;월&quot;\ d&quot;일&quot;\ dddd"/>
    <numFmt numFmtId="187" formatCode="[$-412]AM/PM\ h:mm:ss"/>
  </numFmts>
  <fonts count="66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9"/>
      <name val="굴림체"/>
      <family val="3"/>
    </font>
    <font>
      <sz val="8"/>
      <name val="맑은 고딕"/>
      <family val="3"/>
    </font>
    <font>
      <sz val="8"/>
      <name val="굴림체"/>
      <family val="3"/>
    </font>
    <font>
      <sz val="8"/>
      <name val="돋움"/>
      <family val="3"/>
    </font>
    <font>
      <sz val="10"/>
      <name val="굴림체"/>
      <family val="3"/>
    </font>
    <font>
      <sz val="6"/>
      <name val="굴림체"/>
      <family val="3"/>
    </font>
    <font>
      <sz val="9"/>
      <name val="굴림"/>
      <family val="3"/>
    </font>
    <font>
      <sz val="8"/>
      <name val="굴림"/>
      <family val="3"/>
    </font>
    <font>
      <sz val="9"/>
      <name val="굴림체"/>
      <family val="3"/>
    </font>
    <font>
      <sz val="6"/>
      <name val="굴림"/>
      <family val="3"/>
    </font>
    <font>
      <sz val="9"/>
      <color indexed="8"/>
      <name val="맑은 고딕"/>
      <family val="3"/>
    </font>
    <font>
      <sz val="6"/>
      <color indexed="8"/>
      <name val="맑은 고딕"/>
      <family val="3"/>
    </font>
    <font>
      <u val="single"/>
      <sz val="16.5"/>
      <color indexed="12"/>
      <name val="맑은 고딕"/>
      <family val="3"/>
    </font>
    <font>
      <u val="single"/>
      <sz val="16.5"/>
      <color indexed="36"/>
      <name val="맑은 고딕"/>
      <family val="3"/>
    </font>
    <font>
      <sz val="8"/>
      <color indexed="10"/>
      <name val="굴림"/>
      <family val="3"/>
    </font>
    <font>
      <sz val="11"/>
      <name val="돋움"/>
      <family val="3"/>
    </font>
    <font>
      <sz val="8"/>
      <color indexed="8"/>
      <name val="굴림"/>
      <family val="3"/>
    </font>
    <font>
      <b/>
      <sz val="8"/>
      <color indexed="8"/>
      <name val="굴림"/>
      <family val="3"/>
    </font>
    <font>
      <sz val="8"/>
      <color indexed="8"/>
      <name val="굴림체"/>
      <family val="3"/>
    </font>
    <font>
      <b/>
      <sz val="8"/>
      <color indexed="8"/>
      <name val="굴림체"/>
      <family val="3"/>
    </font>
    <font>
      <b/>
      <sz val="11"/>
      <color indexed="8"/>
      <name val="굴림체"/>
      <family val="3"/>
    </font>
    <font>
      <b/>
      <sz val="11"/>
      <name val="굴림체"/>
      <family val="3"/>
    </font>
    <font>
      <b/>
      <sz val="12"/>
      <name val="굴림체"/>
      <family val="3"/>
    </font>
    <font>
      <sz val="9"/>
      <name val="맑은 고딕"/>
      <family val="3"/>
    </font>
    <font>
      <sz val="9"/>
      <color indexed="8"/>
      <name val="굴림"/>
      <family val="3"/>
    </font>
    <font>
      <sz val="11"/>
      <name val="굴림체"/>
      <family val="3"/>
    </font>
    <font>
      <b/>
      <sz val="11"/>
      <name val="굴림"/>
      <family val="3"/>
    </font>
    <font>
      <b/>
      <sz val="11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굴림체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굴림체"/>
      <family val="3"/>
    </font>
    <font>
      <sz val="8"/>
      <color theme="1"/>
      <name val="굴림"/>
      <family val="3"/>
    </font>
    <font>
      <sz val="9"/>
      <color theme="1"/>
      <name val="굴림체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medium"/>
      <right>
        <color indexed="63"/>
      </right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hair"/>
      <right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/>
      <bottom style="hair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medium"/>
      <top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/>
      <right style="medium"/>
      <top style="hair"/>
      <bottom style="hair"/>
    </border>
    <border>
      <left style="hair"/>
      <right/>
      <top style="double"/>
      <bottom/>
    </border>
    <border>
      <left/>
      <right style="hair"/>
      <top style="double"/>
      <bottom/>
    </border>
    <border>
      <left style="hair"/>
      <right/>
      <top/>
      <bottom style="medium"/>
    </border>
    <border>
      <left/>
      <right style="hair"/>
      <top/>
      <bottom style="medium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double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31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  <xf numFmtId="0" fontId="62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0">
      <alignment vertical="center"/>
      <protection/>
    </xf>
    <xf numFmtId="0" fontId="8" fillId="0" borderId="0">
      <alignment/>
      <protection/>
    </xf>
    <xf numFmtId="0" fontId="14" fillId="0" borderId="0" applyNumberFormat="0" applyFill="0" applyBorder="0" applyAlignment="0" applyProtection="0"/>
  </cellStyleXfs>
  <cellXfs count="275">
    <xf numFmtId="0" fontId="0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0" fontId="11" fillId="0" borderId="10" xfId="0" applyFont="1" applyFill="1" applyBorder="1" applyAlignment="1" applyProtection="1">
      <alignment horizontal="center" vertical="center" shrinkToFit="1"/>
      <protection/>
    </xf>
    <xf numFmtId="178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0" xfId="63" applyFont="1" applyFill="1" applyBorder="1" applyAlignment="1">
      <alignment horizontal="center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 shrinkToFit="1"/>
      <protection/>
    </xf>
    <xf numFmtId="0" fontId="4" fillId="0" borderId="10" xfId="0" applyFont="1" applyFill="1" applyBorder="1" applyAlignment="1" applyProtection="1">
      <alignment horizontal="centerContinuous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/>
      <protection/>
    </xf>
    <xf numFmtId="0" fontId="11" fillId="0" borderId="10" xfId="0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0" fillId="0" borderId="11" xfId="0" applyFont="1" applyFill="1" applyBorder="1" applyAlignment="1" applyProtection="1">
      <alignment horizontal="centerContinuous" vertical="center" shrinkToFit="1"/>
      <protection/>
    </xf>
    <xf numFmtId="0" fontId="10" fillId="0" borderId="12" xfId="0" applyFont="1" applyFill="1" applyBorder="1" applyAlignment="1" applyProtection="1">
      <alignment horizontal="centerContinuous" vertical="center" shrinkToFit="1"/>
      <protection/>
    </xf>
    <xf numFmtId="0" fontId="10" fillId="0" borderId="13" xfId="0" applyFont="1" applyFill="1" applyBorder="1" applyAlignment="1" applyProtection="1">
      <alignment horizontal="centerContinuous" vertical="center" shrinkToFit="1"/>
      <protection/>
    </xf>
    <xf numFmtId="0" fontId="10" fillId="0" borderId="14" xfId="0" applyFont="1" applyFill="1" applyBorder="1" applyAlignment="1" applyProtection="1">
      <alignment horizontal="centerContinuous" vertical="center" shrinkToFit="1"/>
      <protection/>
    </xf>
    <xf numFmtId="0" fontId="10" fillId="0" borderId="15" xfId="0" applyFont="1" applyFill="1" applyBorder="1" applyAlignment="1" applyProtection="1">
      <alignment horizontal="centerContinuous" vertical="center" shrinkToFit="1"/>
      <protection/>
    </xf>
    <xf numFmtId="0" fontId="8" fillId="0" borderId="10" xfId="0" applyFont="1" applyFill="1" applyBorder="1" applyAlignment="1" applyProtection="1">
      <alignment horizontal="center" vertical="center" shrinkToFit="1"/>
      <protection/>
    </xf>
    <xf numFmtId="0" fontId="8" fillId="0" borderId="16" xfId="0" applyFont="1" applyFill="1" applyBorder="1" applyAlignment="1" applyProtection="1">
      <alignment horizontal="center" vertical="center" shrinkToFit="1"/>
      <protection/>
    </xf>
    <xf numFmtId="0" fontId="8" fillId="0" borderId="17" xfId="0" applyFont="1" applyFill="1" applyBorder="1" applyAlignment="1" applyProtection="1">
      <alignment horizontal="center" vertical="center" shrinkToFit="1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 shrinkToFit="1"/>
      <protection/>
    </xf>
    <xf numFmtId="0" fontId="10" fillId="0" borderId="10" xfId="0" applyFont="1" applyFill="1" applyBorder="1" applyAlignment="1" applyProtection="1">
      <alignment horizontal="center" vertical="center" shrinkToFit="1"/>
      <protection/>
    </xf>
    <xf numFmtId="185" fontId="10" fillId="0" borderId="20" xfId="0" applyNumberFormat="1" applyFont="1" applyFill="1" applyBorder="1" applyAlignment="1" applyProtection="1" quotePrefix="1">
      <alignment vertical="center" shrinkToFit="1"/>
      <protection/>
    </xf>
    <xf numFmtId="0" fontId="7" fillId="0" borderId="10" xfId="0" applyFont="1" applyFill="1" applyBorder="1" applyAlignment="1" applyProtection="1">
      <alignment horizontal="centerContinuous" vertical="center" shrinkToFit="1"/>
      <protection/>
    </xf>
    <xf numFmtId="0" fontId="11" fillId="0" borderId="10" xfId="0" applyFont="1" applyFill="1" applyBorder="1" applyAlignment="1" applyProtection="1">
      <alignment horizontal="centerContinuous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Alignment="1">
      <alignment vertical="center"/>
    </xf>
    <xf numFmtId="0" fontId="9" fillId="0" borderId="10" xfId="0" applyFont="1" applyFill="1" applyBorder="1" applyAlignment="1" applyProtection="1">
      <alignment horizontal="center" vertical="center" shrinkToFit="1"/>
      <protection/>
    </xf>
    <xf numFmtId="0" fontId="13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11" fillId="0" borderId="17" xfId="0" applyFont="1" applyFill="1" applyBorder="1" applyAlignment="1" applyProtection="1">
      <alignment horizontal="center" vertical="center" shrinkToFit="1"/>
      <protection/>
    </xf>
    <xf numFmtId="0" fontId="10" fillId="0" borderId="17" xfId="0" applyFont="1" applyFill="1" applyBorder="1" applyAlignment="1" applyProtection="1">
      <alignment horizontal="center" vertical="center" shrinkToFit="1"/>
      <protection/>
    </xf>
    <xf numFmtId="0" fontId="8" fillId="0" borderId="21" xfId="0" applyFont="1" applyFill="1" applyBorder="1" applyAlignment="1" applyProtection="1">
      <alignment horizontal="center" vertical="center" shrinkToFit="1"/>
      <protection/>
    </xf>
    <xf numFmtId="0" fontId="10" fillId="0" borderId="22" xfId="0" applyFont="1" applyFill="1" applyBorder="1" applyAlignment="1" applyProtection="1">
      <alignment horizontal="centerContinuous" vertical="center" shrinkToFit="1"/>
      <protection/>
    </xf>
    <xf numFmtId="178" fontId="4" fillId="0" borderId="20" xfId="0" applyNumberFormat="1" applyFont="1" applyFill="1" applyBorder="1" applyAlignment="1" applyProtection="1">
      <alignment horizontal="center" vertical="center" shrinkToFit="1"/>
      <protection/>
    </xf>
    <xf numFmtId="0" fontId="4" fillId="0" borderId="20" xfId="0" applyFont="1" applyFill="1" applyBorder="1" applyAlignment="1" applyProtection="1">
      <alignment horizontal="center" vertical="center" shrinkToFit="1"/>
      <protection/>
    </xf>
    <xf numFmtId="0" fontId="4" fillId="0" borderId="20" xfId="0" applyNumberFormat="1" applyFont="1" applyFill="1" applyBorder="1" applyAlignment="1" applyProtection="1">
      <alignment horizontal="center" vertical="center" shrinkToFit="1"/>
      <protection/>
    </xf>
    <xf numFmtId="178" fontId="4" fillId="0" borderId="23" xfId="0" applyNumberFormat="1" applyFont="1" applyFill="1" applyBorder="1" applyAlignment="1" applyProtection="1">
      <alignment horizontal="center" vertical="center" shrinkToFit="1"/>
      <protection/>
    </xf>
    <xf numFmtId="0" fontId="4" fillId="0" borderId="23" xfId="0" applyFont="1" applyFill="1" applyBorder="1" applyAlignment="1" applyProtection="1">
      <alignment horizontal="center" vertical="center" shrinkToFit="1"/>
      <protection/>
    </xf>
    <xf numFmtId="0" fontId="4" fillId="0" borderId="23" xfId="0" applyNumberFormat="1" applyFont="1" applyFill="1" applyBorder="1" applyAlignment="1" applyProtection="1">
      <alignment horizontal="center" vertical="center" shrinkToFit="1"/>
      <protection/>
    </xf>
    <xf numFmtId="0" fontId="9" fillId="0" borderId="23" xfId="0" applyFont="1" applyFill="1" applyBorder="1" applyAlignment="1">
      <alignment horizontal="center" vertical="center"/>
    </xf>
    <xf numFmtId="0" fontId="11" fillId="0" borderId="21" xfId="0" applyFont="1" applyFill="1" applyBorder="1" applyAlignment="1" applyProtection="1">
      <alignment horizontal="center" vertical="center" shrinkToFit="1"/>
      <protection/>
    </xf>
    <xf numFmtId="0" fontId="21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4" fillId="0" borderId="14" xfId="0" applyFont="1" applyFill="1" applyBorder="1" applyAlignment="1" applyProtection="1">
      <alignment horizontal="centerContinuous" vertical="center" shrinkToFit="1"/>
      <protection/>
    </xf>
    <xf numFmtId="0" fontId="20" fillId="0" borderId="0" xfId="0" applyFont="1" applyFill="1" applyAlignment="1">
      <alignment vertical="center"/>
    </xf>
    <xf numFmtId="178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4" xfId="0" applyFont="1" applyFill="1" applyBorder="1" applyAlignment="1" applyProtection="1">
      <alignment horizontal="centerContinuous" vertical="center" shrinkToFit="1"/>
      <protection/>
    </xf>
    <xf numFmtId="185" fontId="9" fillId="0" borderId="20" xfId="0" applyNumberFormat="1" applyFont="1" applyFill="1" applyBorder="1" applyAlignment="1" applyProtection="1" quotePrefix="1">
      <alignment vertical="center" shrinkToFit="1"/>
      <protection/>
    </xf>
    <xf numFmtId="0" fontId="9" fillId="0" borderId="10" xfId="62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Continuous" vertical="center"/>
      <protection/>
    </xf>
    <xf numFmtId="178" fontId="9" fillId="0" borderId="10" xfId="0" applyNumberFormat="1" applyFont="1" applyFill="1" applyBorder="1" applyAlignment="1" applyProtection="1">
      <alignment horizontal="center" vertical="center"/>
      <protection/>
    </xf>
    <xf numFmtId="185" fontId="9" fillId="0" borderId="20" xfId="0" applyNumberFormat="1" applyFont="1" applyFill="1" applyBorder="1" applyAlignment="1" applyProtection="1" quotePrefix="1">
      <alignment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63" applyFont="1" applyFill="1" applyBorder="1" applyAlignment="1">
      <alignment horizontal="center" vertical="center"/>
      <protection/>
    </xf>
    <xf numFmtId="0" fontId="9" fillId="0" borderId="22" xfId="0" applyFont="1" applyFill="1" applyBorder="1" applyAlignment="1" applyProtection="1">
      <alignment horizontal="centerContinuous" vertical="center"/>
      <protection/>
    </xf>
    <xf numFmtId="185" fontId="16" fillId="0" borderId="20" xfId="0" applyNumberFormat="1" applyFont="1" applyFill="1" applyBorder="1" applyAlignment="1" applyProtection="1" quotePrefix="1">
      <alignment vertical="center"/>
      <protection/>
    </xf>
    <xf numFmtId="0" fontId="18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 quotePrefix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63" fillId="0" borderId="0" xfId="0" applyFont="1" applyFill="1" applyAlignment="1">
      <alignment vertical="center"/>
    </xf>
    <xf numFmtId="0" fontId="4" fillId="0" borderId="10" xfId="62" applyFont="1" applyBorder="1" applyAlignment="1">
      <alignment horizontal="center" vertical="center" shrinkToFit="1"/>
      <protection/>
    </xf>
    <xf numFmtId="0" fontId="4" fillId="0" borderId="23" xfId="0" applyFont="1" applyFill="1" applyBorder="1" applyAlignment="1">
      <alignment horizontal="center" vertical="center"/>
    </xf>
    <xf numFmtId="0" fontId="4" fillId="0" borderId="10" xfId="63" applyFont="1" applyFill="1" applyBorder="1" applyAlignment="1">
      <alignment horizontal="center" vertical="center" shrinkToFit="1"/>
      <protection/>
    </xf>
    <xf numFmtId="0" fontId="64" fillId="0" borderId="0" xfId="0" applyFont="1" applyFill="1" applyAlignment="1">
      <alignment vertical="center"/>
    </xf>
    <xf numFmtId="185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10" fillId="0" borderId="18" xfId="0" applyFont="1" applyFill="1" applyBorder="1" applyAlignment="1" applyProtection="1">
      <alignment horizontal="center" vertical="center" shrinkToFit="1"/>
      <protection/>
    </xf>
    <xf numFmtId="0" fontId="22" fillId="0" borderId="23" xfId="0" applyFont="1" applyFill="1" applyBorder="1" applyAlignment="1">
      <alignment horizontal="center" vertical="center" shrinkToFit="1"/>
    </xf>
    <xf numFmtId="0" fontId="26" fillId="0" borderId="24" xfId="62" applyFont="1" applyFill="1" applyBorder="1" applyAlignment="1">
      <alignment horizontal="center" vertical="center" shrinkToFit="1"/>
      <protection/>
    </xf>
    <xf numFmtId="0" fontId="26" fillId="0" borderId="25" xfId="62" applyFont="1" applyFill="1" applyBorder="1" applyAlignment="1">
      <alignment horizontal="center" vertical="center" shrinkToFit="1"/>
      <protection/>
    </xf>
    <xf numFmtId="0" fontId="20" fillId="0" borderId="23" xfId="0" applyFont="1" applyFill="1" applyBorder="1" applyAlignment="1">
      <alignment horizontal="center" vertical="center" shrinkToFit="1"/>
    </xf>
    <xf numFmtId="0" fontId="21" fillId="0" borderId="23" xfId="0" applyFont="1" applyFill="1" applyBorder="1" applyAlignment="1">
      <alignment horizontal="center" vertical="center" shrinkToFit="1"/>
    </xf>
    <xf numFmtId="0" fontId="21" fillId="0" borderId="26" xfId="0" applyFont="1" applyFill="1" applyBorder="1" applyAlignment="1">
      <alignment horizontal="center" vertical="center" shrinkToFit="1"/>
    </xf>
    <xf numFmtId="0" fontId="26" fillId="0" borderId="27" xfId="62" applyFont="1" applyFill="1" applyBorder="1" applyAlignment="1">
      <alignment horizontal="center" vertical="center" shrinkToFit="1"/>
      <protection/>
    </xf>
    <xf numFmtId="0" fontId="26" fillId="0" borderId="28" xfId="62" applyFont="1" applyFill="1" applyBorder="1" applyAlignment="1">
      <alignment horizontal="center" vertical="center" shrinkToFit="1"/>
      <protection/>
    </xf>
    <xf numFmtId="0" fontId="23" fillId="0" borderId="10" xfId="62" applyFont="1" applyFill="1" applyBorder="1" applyAlignment="1">
      <alignment horizontal="center" vertical="center" shrinkToFit="1"/>
      <protection/>
    </xf>
    <xf numFmtId="0" fontId="8" fillId="0" borderId="10" xfId="62" applyFont="1" applyFill="1" applyBorder="1" applyAlignment="1">
      <alignment horizontal="center" vertical="center" shrinkToFit="1"/>
      <protection/>
    </xf>
    <xf numFmtId="0" fontId="9" fillId="0" borderId="10" xfId="62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horizontal="center" vertical="center"/>
    </xf>
    <xf numFmtId="0" fontId="9" fillId="0" borderId="0" xfId="62" applyFont="1" applyFill="1" applyBorder="1" applyAlignment="1">
      <alignment horizontal="center" vertical="center" shrinkToFit="1"/>
      <protection/>
    </xf>
    <xf numFmtId="185" fontId="10" fillId="0" borderId="21" xfId="0" applyNumberFormat="1" applyFont="1" applyFill="1" applyBorder="1" applyAlignment="1">
      <alignment vertical="center" shrinkToFit="1"/>
    </xf>
    <xf numFmtId="185" fontId="10" fillId="0" borderId="21" xfId="0" applyNumberFormat="1" applyFont="1" applyFill="1" applyBorder="1" applyAlignment="1" applyProtection="1">
      <alignment vertical="center" shrinkToFit="1"/>
      <protection/>
    </xf>
    <xf numFmtId="185" fontId="10" fillId="0" borderId="21" xfId="0" applyNumberFormat="1" applyFont="1" applyFill="1" applyBorder="1" applyAlignment="1" applyProtection="1" quotePrefix="1">
      <alignment vertical="center" shrinkToFit="1"/>
      <protection/>
    </xf>
    <xf numFmtId="0" fontId="10" fillId="0" borderId="21" xfId="0" applyNumberFormat="1" applyFont="1" applyFill="1" applyBorder="1" applyAlignment="1" applyProtection="1">
      <alignment vertical="center" shrinkToFit="1"/>
      <protection/>
    </xf>
    <xf numFmtId="0" fontId="23" fillId="0" borderId="20" xfId="62" applyFont="1" applyFill="1" applyBorder="1" applyAlignment="1">
      <alignment horizontal="center" vertical="center" shrinkToFit="1"/>
      <protection/>
    </xf>
    <xf numFmtId="0" fontId="23" fillId="0" borderId="23" xfId="62" applyFont="1" applyFill="1" applyBorder="1" applyAlignment="1">
      <alignment horizontal="center" vertical="center" shrinkToFit="1"/>
      <protection/>
    </xf>
    <xf numFmtId="0" fontId="25" fillId="0" borderId="16" xfId="0" applyFont="1" applyFill="1" applyBorder="1" applyAlignment="1" applyProtection="1">
      <alignment horizontal="center" vertical="center" shrinkToFit="1"/>
      <protection/>
    </xf>
    <xf numFmtId="0" fontId="25" fillId="0" borderId="21" xfId="0" applyFont="1" applyFill="1" applyBorder="1" applyAlignment="1" applyProtection="1">
      <alignment horizontal="center" vertical="center" shrinkToFit="1"/>
      <protection/>
    </xf>
    <xf numFmtId="0" fontId="8" fillId="0" borderId="29" xfId="0" applyFont="1" applyFill="1" applyBorder="1" applyAlignment="1" applyProtection="1">
      <alignment horizontal="center" vertical="center" shrinkToFit="1"/>
      <protection/>
    </xf>
    <xf numFmtId="0" fontId="10" fillId="0" borderId="21" xfId="0" applyFont="1" applyFill="1" applyBorder="1" applyAlignment="1" applyProtection="1">
      <alignment horizontal="center" vertical="center" shrinkToFit="1"/>
      <protection/>
    </xf>
    <xf numFmtId="179" fontId="7" fillId="0" borderId="21" xfId="0" applyNumberFormat="1" applyFont="1" applyFill="1" applyBorder="1" applyAlignment="1" applyProtection="1">
      <alignment vertical="center" shrinkToFit="1"/>
      <protection/>
    </xf>
    <xf numFmtId="179" fontId="7" fillId="0" borderId="25" xfId="0" applyNumberFormat="1" applyFont="1" applyFill="1" applyBorder="1" applyAlignment="1" applyProtection="1">
      <alignment vertical="center" shrinkToFit="1"/>
      <protection/>
    </xf>
    <xf numFmtId="179" fontId="7" fillId="0" borderId="20" xfId="0" applyNumberFormat="1" applyFont="1" applyFill="1" applyBorder="1" applyAlignment="1" applyProtection="1">
      <alignment vertical="center" shrinkToFit="1"/>
      <protection/>
    </xf>
    <xf numFmtId="185" fontId="10" fillId="0" borderId="21" xfId="0" applyNumberFormat="1" applyFont="1" applyFill="1" applyBorder="1" applyAlignment="1" applyProtection="1" quotePrefix="1">
      <alignment horizontal="center" vertical="center" shrinkToFit="1"/>
      <protection/>
    </xf>
    <xf numFmtId="0" fontId="21" fillId="0" borderId="30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 applyProtection="1">
      <alignment horizontal="center" vertical="center" shrinkToFit="1"/>
      <protection/>
    </xf>
    <xf numFmtId="0" fontId="26" fillId="0" borderId="32" xfId="62" applyFont="1" applyFill="1" applyBorder="1" applyAlignment="1">
      <alignment horizontal="center" vertical="center" shrinkToFit="1"/>
      <protection/>
    </xf>
    <xf numFmtId="0" fontId="10" fillId="0" borderId="31" xfId="0" applyFont="1" applyFill="1" applyBorder="1" applyAlignment="1" applyProtection="1">
      <alignment horizontal="center" vertical="center" shrinkToFit="1"/>
      <protection/>
    </xf>
    <xf numFmtId="0" fontId="8" fillId="0" borderId="31" xfId="0" applyFont="1" applyFill="1" applyBorder="1" applyAlignment="1" applyProtection="1">
      <alignment horizontal="center" vertical="center" shrinkToFit="1"/>
      <protection/>
    </xf>
    <xf numFmtId="0" fontId="8" fillId="0" borderId="33" xfId="0" applyFont="1" applyFill="1" applyBorder="1" applyAlignment="1" applyProtection="1">
      <alignment horizontal="center" vertical="center" shrinkToFit="1"/>
      <protection/>
    </xf>
    <xf numFmtId="0" fontId="8" fillId="0" borderId="34" xfId="0" applyFont="1" applyFill="1" applyBorder="1" applyAlignment="1" applyProtection="1">
      <alignment horizontal="center" vertical="center" shrinkToFit="1"/>
      <protection/>
    </xf>
    <xf numFmtId="0" fontId="26" fillId="0" borderId="35" xfId="62" applyFont="1" applyFill="1" applyBorder="1" applyAlignment="1">
      <alignment horizontal="center" vertical="center" shrinkToFit="1"/>
      <protection/>
    </xf>
    <xf numFmtId="0" fontId="25" fillId="0" borderId="31" xfId="0" applyFont="1" applyFill="1" applyBorder="1" applyAlignment="1" applyProtection="1">
      <alignment horizontal="center" vertical="center" shrinkToFit="1"/>
      <protection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2" fillId="0" borderId="21" xfId="0" applyFont="1" applyFill="1" applyBorder="1" applyAlignment="1" applyProtection="1">
      <alignment horizontal="center" vertical="center" shrinkToFit="1"/>
      <protection/>
    </xf>
    <xf numFmtId="0" fontId="22" fillId="0" borderId="36" xfId="0" applyFont="1" applyFill="1" applyBorder="1" applyAlignment="1">
      <alignment horizontal="center" vertical="center" shrinkToFit="1"/>
    </xf>
    <xf numFmtId="0" fontId="10" fillId="0" borderId="37" xfId="0" applyFont="1" applyFill="1" applyBorder="1" applyAlignment="1" applyProtection="1">
      <alignment horizontal="centerContinuous" vertical="center" shrinkToFit="1"/>
      <protection/>
    </xf>
    <xf numFmtId="0" fontId="10" fillId="0" borderId="38" xfId="0" applyFont="1" applyFill="1" applyBorder="1" applyAlignment="1" applyProtection="1">
      <alignment horizontal="centerContinuous" vertical="center" shrinkToFit="1"/>
      <protection/>
    </xf>
    <xf numFmtId="185" fontId="10" fillId="0" borderId="10" xfId="0" applyNumberFormat="1" applyFont="1" applyFill="1" applyBorder="1" applyAlignment="1" applyProtection="1" quotePrefix="1">
      <alignment vertical="center" shrinkToFit="1"/>
      <protection/>
    </xf>
    <xf numFmtId="185" fontId="10" fillId="0" borderId="10" xfId="0" applyNumberFormat="1" applyFont="1" applyFill="1" applyBorder="1" applyAlignment="1" applyProtection="1">
      <alignment vertical="center" shrinkToFit="1"/>
      <protection/>
    </xf>
    <xf numFmtId="0" fontId="26" fillId="0" borderId="10" xfId="62" applyFont="1" applyFill="1" applyBorder="1" applyAlignment="1">
      <alignment horizontal="center" vertical="center" shrinkToFit="1"/>
      <protection/>
    </xf>
    <xf numFmtId="0" fontId="20" fillId="0" borderId="30" xfId="0" applyFont="1" applyFill="1" applyBorder="1" applyAlignment="1">
      <alignment horizontal="center" vertical="center" shrinkToFit="1"/>
    </xf>
    <xf numFmtId="0" fontId="26" fillId="0" borderId="31" xfId="62" applyFont="1" applyFill="1" applyBorder="1" applyAlignment="1">
      <alignment horizontal="center" vertical="center" shrinkToFit="1"/>
      <protection/>
    </xf>
    <xf numFmtId="0" fontId="18" fillId="0" borderId="26" xfId="62" applyFont="1" applyFill="1" applyBorder="1" applyAlignment="1">
      <alignment horizontal="center" vertical="center" shrinkToFit="1"/>
      <protection/>
    </xf>
    <xf numFmtId="0" fontId="26" fillId="0" borderId="17" xfId="62" applyFont="1" applyFill="1" applyBorder="1" applyAlignment="1">
      <alignment horizontal="center" vertical="center" shrinkToFit="1"/>
      <protection/>
    </xf>
    <xf numFmtId="0" fontId="10" fillId="0" borderId="39" xfId="0" applyFont="1" applyFill="1" applyBorder="1" applyAlignment="1" applyProtection="1">
      <alignment horizontal="centerContinuous" vertical="center" shrinkToFit="1"/>
      <protection/>
    </xf>
    <xf numFmtId="0" fontId="9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9" fillId="0" borderId="31" xfId="62" applyFont="1" applyFill="1" applyBorder="1" applyAlignment="1">
      <alignment horizontal="center" vertical="center" shrinkToFit="1"/>
      <protection/>
    </xf>
    <xf numFmtId="0" fontId="8" fillId="0" borderId="31" xfId="62" applyFont="1" applyFill="1" applyBorder="1" applyAlignment="1">
      <alignment horizontal="center" vertical="center" shrinkToFit="1"/>
      <protection/>
    </xf>
    <xf numFmtId="0" fontId="12" fillId="0" borderId="17" xfId="0" applyFont="1" applyFill="1" applyBorder="1" applyAlignment="1">
      <alignment vertical="center"/>
    </xf>
    <xf numFmtId="0" fontId="12" fillId="0" borderId="40" xfId="0" applyFont="1" applyFill="1" applyBorder="1" applyAlignment="1">
      <alignment vertical="center"/>
    </xf>
    <xf numFmtId="0" fontId="9" fillId="0" borderId="4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vertical="center"/>
    </xf>
    <xf numFmtId="0" fontId="12" fillId="0" borderId="26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0" fontId="9" fillId="0" borderId="41" xfId="62" applyFont="1" applyFill="1" applyBorder="1" applyAlignment="1">
      <alignment horizontal="center" vertical="center" shrinkToFit="1"/>
      <protection/>
    </xf>
    <xf numFmtId="0" fontId="28" fillId="0" borderId="30" xfId="0" applyFont="1" applyFill="1" applyBorder="1" applyAlignment="1">
      <alignment horizontal="center" vertical="center"/>
    </xf>
    <xf numFmtId="0" fontId="25" fillId="0" borderId="34" xfId="0" applyFont="1" applyFill="1" applyBorder="1" applyAlignment="1" applyProtection="1">
      <alignment horizontal="center" vertical="center" shrinkToFit="1"/>
      <protection/>
    </xf>
    <xf numFmtId="0" fontId="29" fillId="33" borderId="43" xfId="62" applyFont="1" applyFill="1" applyBorder="1" applyAlignment="1">
      <alignment horizontal="center" vertical="center" shrinkToFit="1"/>
      <protection/>
    </xf>
    <xf numFmtId="0" fontId="9" fillId="33" borderId="17" xfId="0" applyFont="1" applyFill="1" applyBorder="1" applyAlignment="1" applyProtection="1">
      <alignment horizontal="center" vertical="center" shrinkToFit="1"/>
      <protection/>
    </xf>
    <xf numFmtId="0" fontId="26" fillId="33" borderId="28" xfId="62" applyFont="1" applyFill="1" applyBorder="1" applyAlignment="1">
      <alignment horizontal="center" vertical="center" shrinkToFit="1"/>
      <protection/>
    </xf>
    <xf numFmtId="0" fontId="10" fillId="33" borderId="17" xfId="0" applyFont="1" applyFill="1" applyBorder="1" applyAlignment="1" applyProtection="1">
      <alignment horizontal="center" vertical="center" shrinkToFit="1"/>
      <protection/>
    </xf>
    <xf numFmtId="0" fontId="8" fillId="33" borderId="17" xfId="0" applyFont="1" applyFill="1" applyBorder="1" applyAlignment="1" applyProtection="1">
      <alignment horizontal="center" vertical="center" shrinkToFit="1"/>
      <protection/>
    </xf>
    <xf numFmtId="0" fontId="8" fillId="33" borderId="29" xfId="0" applyFont="1" applyFill="1" applyBorder="1" applyAlignment="1" applyProtection="1">
      <alignment horizontal="center" vertical="center" shrinkToFit="1"/>
      <protection/>
    </xf>
    <xf numFmtId="0" fontId="8" fillId="33" borderId="40" xfId="0" applyFont="1" applyFill="1" applyBorder="1" applyAlignment="1" applyProtection="1">
      <alignment horizontal="center" vertical="center" shrinkToFit="1"/>
      <protection/>
    </xf>
    <xf numFmtId="0" fontId="8" fillId="33" borderId="33" xfId="0" applyFont="1" applyFill="1" applyBorder="1" applyAlignment="1" applyProtection="1">
      <alignment horizontal="center" vertical="center" shrinkToFit="1"/>
      <protection/>
    </xf>
    <xf numFmtId="0" fontId="12" fillId="0" borderId="10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9" fillId="0" borderId="20" xfId="62" applyFont="1" applyFill="1" applyBorder="1" applyAlignment="1">
      <alignment horizontal="center" vertical="center" shrinkToFit="1"/>
      <protection/>
    </xf>
    <xf numFmtId="0" fontId="9" fillId="0" borderId="31" xfId="0" applyFont="1" applyFill="1" applyBorder="1" applyAlignment="1" applyProtection="1">
      <alignment horizontal="center" vertical="center" shrinkToFit="1"/>
      <protection/>
    </xf>
    <xf numFmtId="0" fontId="19" fillId="0" borderId="44" xfId="62" applyFont="1" applyFill="1" applyBorder="1" applyAlignment="1">
      <alignment horizontal="center" vertical="center" shrinkToFit="1"/>
      <protection/>
    </xf>
    <xf numFmtId="0" fontId="19" fillId="0" borderId="45" xfId="62" applyFont="1" applyFill="1" applyBorder="1" applyAlignment="1">
      <alignment horizontal="center" vertical="center" shrinkToFit="1"/>
      <protection/>
    </xf>
    <xf numFmtId="0" fontId="18" fillId="0" borderId="43" xfId="62" applyFont="1" applyFill="1" applyBorder="1" applyAlignment="1">
      <alignment horizontal="center" vertical="center" shrinkToFit="1"/>
      <protection/>
    </xf>
    <xf numFmtId="0" fontId="0" fillId="0" borderId="1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83" fontId="65" fillId="0" borderId="10" xfId="0" applyNumberFormat="1" applyFont="1" applyFill="1" applyBorder="1" applyAlignment="1" quotePrefix="1">
      <alignment horizontal="center" vertical="center"/>
    </xf>
    <xf numFmtId="0" fontId="22" fillId="0" borderId="26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 applyProtection="1">
      <alignment horizontal="center" vertical="center" shrinkToFit="1"/>
      <protection/>
    </xf>
    <xf numFmtId="0" fontId="25" fillId="0" borderId="29" xfId="0" applyFont="1" applyFill="1" applyBorder="1" applyAlignment="1" applyProtection="1">
      <alignment horizontal="center" vertical="center" shrinkToFit="1"/>
      <protection/>
    </xf>
    <xf numFmtId="0" fontId="25" fillId="0" borderId="40" xfId="0" applyFont="1" applyFill="1" applyBorder="1" applyAlignment="1" applyProtection="1">
      <alignment horizontal="center" vertical="center" shrinkToFit="1"/>
      <protection/>
    </xf>
    <xf numFmtId="0" fontId="0" fillId="0" borderId="1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7" fillId="0" borderId="23" xfId="63" applyFont="1" applyFill="1" applyBorder="1" applyAlignment="1">
      <alignment horizontal="center" vertical="center" shrinkToFit="1"/>
      <protection/>
    </xf>
    <xf numFmtId="0" fontId="27" fillId="0" borderId="10" xfId="63" applyFont="1" applyFill="1" applyBorder="1" applyAlignment="1">
      <alignment horizontal="center" vertical="center" shrinkToFit="1"/>
      <protection/>
    </xf>
    <xf numFmtId="181" fontId="10" fillId="0" borderId="46" xfId="43" applyNumberFormat="1" applyFont="1" applyFill="1" applyBorder="1" applyAlignment="1" applyProtection="1">
      <alignment horizontal="center" vertical="center"/>
      <protection/>
    </xf>
    <xf numFmtId="181" fontId="10" fillId="0" borderId="47" xfId="43" applyNumberFormat="1" applyFont="1" applyFill="1" applyBorder="1" applyAlignment="1" applyProtection="1">
      <alignment horizontal="center" vertical="center"/>
      <protection/>
    </xf>
    <xf numFmtId="181" fontId="10" fillId="0" borderId="48" xfId="43" applyNumberFormat="1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49" xfId="0" applyFont="1" applyFill="1" applyBorder="1" applyAlignment="1" applyProtection="1">
      <alignment horizontal="center" vertical="center"/>
      <protection/>
    </xf>
    <xf numFmtId="0" fontId="10" fillId="0" borderId="50" xfId="0" applyFont="1" applyFill="1" applyBorder="1" applyAlignment="1" applyProtection="1">
      <alignment horizontal="center" vertical="center"/>
      <protection/>
    </xf>
    <xf numFmtId="0" fontId="10" fillId="0" borderId="51" xfId="0" applyFont="1" applyFill="1" applyBorder="1" applyAlignment="1" applyProtection="1">
      <alignment horizontal="center" vertical="center"/>
      <protection/>
    </xf>
    <xf numFmtId="0" fontId="10" fillId="0" borderId="52" xfId="0" applyFont="1" applyFill="1" applyBorder="1" applyAlignment="1" applyProtection="1">
      <alignment horizontal="center" vertical="center"/>
      <protection/>
    </xf>
    <xf numFmtId="0" fontId="27" fillId="0" borderId="23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9" fontId="10" fillId="0" borderId="53" xfId="43" applyNumberFormat="1" applyFont="1" applyFill="1" applyBorder="1" applyAlignment="1" applyProtection="1">
      <alignment horizontal="center" vertical="center" shrinkToFit="1"/>
      <protection/>
    </xf>
    <xf numFmtId="9" fontId="10" fillId="0" borderId="54" xfId="43" applyNumberFormat="1" applyFont="1" applyFill="1" applyBorder="1" applyAlignment="1" applyProtection="1">
      <alignment horizontal="center" vertical="center" shrinkToFit="1"/>
      <protection/>
    </xf>
    <xf numFmtId="185" fontId="10" fillId="0" borderId="53" xfId="0" applyNumberFormat="1" applyFont="1" applyFill="1" applyBorder="1" applyAlignment="1" applyProtection="1">
      <alignment horizontal="center" vertical="center" shrinkToFit="1"/>
      <protection/>
    </xf>
    <xf numFmtId="185" fontId="10" fillId="0" borderId="54" xfId="0" applyNumberFormat="1" applyFont="1" applyFill="1" applyBorder="1" applyAlignment="1" applyProtection="1">
      <alignment horizontal="center" vertical="center" shrinkToFit="1"/>
      <protection/>
    </xf>
    <xf numFmtId="185" fontId="2" fillId="0" borderId="33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41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39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55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5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0" xfId="0" applyNumberFormat="1" applyFont="1" applyFill="1" applyBorder="1" applyAlignment="1" applyProtection="1" quotePrefix="1">
      <alignment horizontal="center" vertical="center" shrinkToFit="1"/>
      <protection/>
    </xf>
    <xf numFmtId="179" fontId="10" fillId="0" borderId="10" xfId="0" applyNumberFormat="1" applyFont="1" applyFill="1" applyBorder="1" applyAlignment="1" applyProtection="1">
      <alignment horizontal="center" vertical="center" shrinkToFit="1"/>
      <protection/>
    </xf>
    <xf numFmtId="179" fontId="10" fillId="0" borderId="21" xfId="0" applyNumberFormat="1" applyFont="1" applyFill="1" applyBorder="1" applyAlignment="1" applyProtection="1">
      <alignment horizontal="center" vertical="center" shrinkToFit="1"/>
      <protection/>
    </xf>
    <xf numFmtId="179" fontId="10" fillId="0" borderId="16" xfId="0" applyNumberFormat="1" applyFont="1" applyFill="1" applyBorder="1" applyAlignment="1" applyProtection="1">
      <alignment horizontal="center" vertical="center" shrinkToFit="1"/>
      <protection/>
    </xf>
    <xf numFmtId="185" fontId="10" fillId="0" borderId="56" xfId="0" applyNumberFormat="1" applyFont="1" applyFill="1" applyBorder="1" applyAlignment="1" applyProtection="1">
      <alignment horizontal="center" vertical="center" shrinkToFit="1"/>
      <protection/>
    </xf>
    <xf numFmtId="185" fontId="10" fillId="0" borderId="57" xfId="0" applyNumberFormat="1" applyFont="1" applyFill="1" applyBorder="1" applyAlignment="1" applyProtection="1">
      <alignment horizontal="center" vertical="center" shrinkToFit="1"/>
      <protection/>
    </xf>
    <xf numFmtId="0" fontId="10" fillId="0" borderId="11" xfId="0" applyFont="1" applyFill="1" applyBorder="1" applyAlignment="1" applyProtection="1">
      <alignment horizontal="center" vertical="center" shrinkToFit="1"/>
      <protection/>
    </xf>
    <xf numFmtId="0" fontId="10" fillId="0" borderId="12" xfId="0" applyFont="1" applyFill="1" applyBorder="1" applyAlignment="1" applyProtection="1">
      <alignment horizontal="center" vertical="center" shrinkToFit="1"/>
      <protection/>
    </xf>
    <xf numFmtId="0" fontId="10" fillId="0" borderId="13" xfId="0" applyFont="1" applyFill="1" applyBorder="1" applyAlignment="1" applyProtection="1">
      <alignment horizontal="center" vertical="center" shrinkToFit="1"/>
      <protection/>
    </xf>
    <xf numFmtId="185" fontId="10" fillId="0" borderId="10" xfId="0" applyNumberFormat="1" applyFont="1" applyFill="1" applyBorder="1" applyAlignment="1" applyProtection="1" quotePrefix="1">
      <alignment horizontal="center" vertical="center" shrinkToFit="1"/>
      <protection/>
    </xf>
    <xf numFmtId="9" fontId="10" fillId="0" borderId="58" xfId="43" applyNumberFormat="1" applyFont="1" applyFill="1" applyBorder="1" applyAlignment="1" applyProtection="1">
      <alignment horizontal="center" vertical="center" shrinkToFit="1"/>
      <protection/>
    </xf>
    <xf numFmtId="9" fontId="10" fillId="0" borderId="59" xfId="43" applyNumberFormat="1" applyFont="1" applyFill="1" applyBorder="1" applyAlignment="1" applyProtection="1">
      <alignment horizontal="center" vertical="center" shrinkToFit="1"/>
      <protection/>
    </xf>
    <xf numFmtId="9" fontId="10" fillId="0" borderId="60" xfId="43" applyNumberFormat="1" applyFont="1" applyFill="1" applyBorder="1" applyAlignment="1" applyProtection="1">
      <alignment horizontal="center" vertical="center" shrinkToFit="1"/>
      <protection/>
    </xf>
    <xf numFmtId="9" fontId="10" fillId="0" borderId="61" xfId="43" applyNumberFormat="1" applyFont="1" applyFill="1" applyBorder="1" applyAlignment="1" applyProtection="1">
      <alignment horizontal="center" vertical="center" shrinkToFit="1"/>
      <protection/>
    </xf>
    <xf numFmtId="185" fontId="10" fillId="0" borderId="58" xfId="0" applyNumberFormat="1" applyFont="1" applyFill="1" applyBorder="1" applyAlignment="1" applyProtection="1">
      <alignment horizontal="center" vertical="center" shrinkToFit="1"/>
      <protection/>
    </xf>
    <xf numFmtId="0" fontId="12" fillId="0" borderId="59" xfId="0" applyFont="1" applyFill="1" applyBorder="1" applyAlignment="1">
      <alignment vertical="center"/>
    </xf>
    <xf numFmtId="0" fontId="12" fillId="0" borderId="60" xfId="0" applyFont="1" applyFill="1" applyBorder="1" applyAlignment="1">
      <alignment vertical="center"/>
    </xf>
    <xf numFmtId="0" fontId="12" fillId="0" borderId="61" xfId="0" applyFont="1" applyFill="1" applyBorder="1" applyAlignment="1">
      <alignment vertical="center"/>
    </xf>
    <xf numFmtId="1" fontId="10" fillId="0" borderId="62" xfId="0" applyNumberFormat="1" applyFont="1" applyFill="1" applyBorder="1" applyAlignment="1" applyProtection="1">
      <alignment horizontal="center" vertical="center" shrinkToFit="1"/>
      <protection/>
    </xf>
    <xf numFmtId="0" fontId="10" fillId="0" borderId="63" xfId="0" applyFont="1" applyFill="1" applyBorder="1" applyAlignment="1" applyProtection="1">
      <alignment horizontal="center" vertical="center" shrinkToFit="1"/>
      <protection/>
    </xf>
    <xf numFmtId="0" fontId="10" fillId="0" borderId="64" xfId="0" applyFont="1" applyFill="1" applyBorder="1" applyAlignment="1" applyProtection="1">
      <alignment horizontal="center" vertical="center" shrinkToFit="1"/>
      <protection/>
    </xf>
    <xf numFmtId="0" fontId="10" fillId="0" borderId="65" xfId="0" applyFont="1" applyFill="1" applyBorder="1" applyAlignment="1" applyProtection="1">
      <alignment horizontal="center" vertical="center" shrinkToFit="1"/>
      <protection/>
    </xf>
    <xf numFmtId="185" fontId="2" fillId="0" borderId="10" xfId="0" applyNumberFormat="1" applyFont="1" applyFill="1" applyBorder="1" applyAlignment="1" applyProtection="1">
      <alignment horizontal="center" vertical="center" shrinkToFit="1"/>
      <protection/>
    </xf>
    <xf numFmtId="185" fontId="2" fillId="0" borderId="21" xfId="0" applyNumberFormat="1" applyFont="1" applyFill="1" applyBorder="1" applyAlignment="1" applyProtection="1">
      <alignment horizontal="center" vertical="center" shrinkToFit="1"/>
      <protection/>
    </xf>
    <xf numFmtId="185" fontId="2" fillId="0" borderId="16" xfId="0" applyNumberFormat="1" applyFont="1" applyFill="1" applyBorder="1" applyAlignment="1" applyProtection="1">
      <alignment horizontal="center" vertical="center" shrinkToFit="1"/>
      <protection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66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67" xfId="0" applyFont="1" applyFill="1" applyBorder="1" applyAlignment="1">
      <alignment horizontal="center" vertical="center" shrinkToFit="1"/>
    </xf>
    <xf numFmtId="185" fontId="2" fillId="0" borderId="33" xfId="0" applyNumberFormat="1" applyFont="1" applyFill="1" applyBorder="1" applyAlignment="1">
      <alignment horizontal="center" vertical="center" shrinkToFit="1"/>
    </xf>
    <xf numFmtId="185" fontId="2" fillId="0" borderId="41" xfId="0" applyNumberFormat="1" applyFont="1" applyFill="1" applyBorder="1" applyAlignment="1">
      <alignment horizontal="center" vertical="center" shrinkToFit="1"/>
    </xf>
    <xf numFmtId="185" fontId="2" fillId="0" borderId="39" xfId="0" applyNumberFormat="1" applyFont="1" applyFill="1" applyBorder="1" applyAlignment="1">
      <alignment horizontal="center" vertical="center" shrinkToFit="1"/>
    </xf>
    <xf numFmtId="185" fontId="2" fillId="0" borderId="55" xfId="0" applyNumberFormat="1" applyFont="1" applyFill="1" applyBorder="1" applyAlignment="1">
      <alignment horizontal="center" vertical="center" shrinkToFit="1"/>
    </xf>
    <xf numFmtId="0" fontId="10" fillId="0" borderId="14" xfId="0" applyFont="1" applyFill="1" applyBorder="1" applyAlignment="1" applyProtection="1">
      <alignment horizontal="center" vertical="center" shrinkToFit="1"/>
      <protection/>
    </xf>
    <xf numFmtId="0" fontId="10" fillId="0" borderId="22" xfId="0" applyFont="1" applyFill="1" applyBorder="1" applyAlignment="1" applyProtection="1">
      <alignment horizontal="center" vertical="center" shrinkToFit="1"/>
      <protection/>
    </xf>
    <xf numFmtId="0" fontId="10" fillId="0" borderId="68" xfId="0" applyFont="1" applyFill="1" applyBorder="1" applyAlignment="1" applyProtection="1">
      <alignment horizontal="center" vertical="center" shrinkToFit="1"/>
      <protection/>
    </xf>
    <xf numFmtId="179" fontId="10" fillId="0" borderId="25" xfId="0" applyNumberFormat="1" applyFont="1" applyFill="1" applyBorder="1" applyAlignment="1" applyProtection="1">
      <alignment horizontal="center" vertical="center" shrinkToFit="1"/>
      <protection/>
    </xf>
    <xf numFmtId="179" fontId="10" fillId="0" borderId="69" xfId="0" applyNumberFormat="1" applyFont="1" applyFill="1" applyBorder="1" applyAlignment="1" applyProtection="1">
      <alignment horizontal="center" vertical="center" shrinkToFit="1"/>
      <protection/>
    </xf>
    <xf numFmtId="185" fontId="2" fillId="0" borderId="31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38" xfId="0" applyNumberFormat="1" applyFont="1" applyFill="1" applyBorder="1" applyAlignment="1" applyProtection="1" quotePrefix="1">
      <alignment horizontal="center" vertical="center" shrinkToFit="1"/>
      <protection/>
    </xf>
    <xf numFmtId="0" fontId="10" fillId="0" borderId="70" xfId="0" applyFont="1" applyFill="1" applyBorder="1" applyAlignment="1" applyProtection="1">
      <alignment horizontal="center" vertical="center" shrinkToFit="1"/>
      <protection/>
    </xf>
    <xf numFmtId="0" fontId="10" fillId="0" borderId="71" xfId="0" applyFont="1" applyFill="1" applyBorder="1" applyAlignment="1" applyProtection="1">
      <alignment horizontal="center" vertical="center" shrinkToFit="1"/>
      <protection/>
    </xf>
    <xf numFmtId="0" fontId="10" fillId="0" borderId="72" xfId="0" applyFont="1" applyFill="1" applyBorder="1" applyAlignment="1" applyProtection="1">
      <alignment horizontal="center" vertical="center" shrinkToFit="1"/>
      <protection/>
    </xf>
    <xf numFmtId="0" fontId="10" fillId="0" borderId="73" xfId="0" applyFont="1" applyFill="1" applyBorder="1" applyAlignment="1" applyProtection="1">
      <alignment horizontal="center" vertical="center" shrinkToFit="1"/>
      <protection/>
    </xf>
    <xf numFmtId="1" fontId="10" fillId="0" borderId="53" xfId="0" applyNumberFormat="1" applyFont="1" applyFill="1" applyBorder="1" applyAlignment="1" applyProtection="1">
      <alignment horizontal="center" vertical="center" shrinkToFit="1"/>
      <protection/>
    </xf>
    <xf numFmtId="0" fontId="12" fillId="0" borderId="57" xfId="0" applyFont="1" applyFill="1" applyBorder="1" applyAlignment="1">
      <alignment vertical="center"/>
    </xf>
    <xf numFmtId="0" fontId="10" fillId="0" borderId="53" xfId="0" applyFont="1" applyFill="1" applyBorder="1" applyAlignment="1" applyProtection="1">
      <alignment horizontal="center" vertical="center" shrinkToFit="1"/>
      <protection/>
    </xf>
    <xf numFmtId="0" fontId="10" fillId="0" borderId="54" xfId="0" applyFont="1" applyFill="1" applyBorder="1" applyAlignment="1" applyProtection="1">
      <alignment horizontal="center" vertical="center" shrinkToFit="1"/>
      <protection/>
    </xf>
    <xf numFmtId="0" fontId="10" fillId="0" borderId="57" xfId="0" applyFont="1" applyFill="1" applyBorder="1" applyAlignment="1" applyProtection="1">
      <alignment horizontal="center" vertical="center" shrinkToFit="1"/>
      <protection/>
    </xf>
    <xf numFmtId="176" fontId="24" fillId="0" borderId="11" xfId="0" applyNumberFormat="1" applyFont="1" applyFill="1" applyBorder="1" applyAlignment="1" applyProtection="1">
      <alignment horizontal="center" vertical="center"/>
      <protection/>
    </xf>
    <xf numFmtId="176" fontId="24" fillId="0" borderId="12" xfId="0" applyNumberFormat="1" applyFont="1" applyFill="1" applyBorder="1" applyAlignment="1" applyProtection="1">
      <alignment horizontal="center" vertical="center"/>
      <protection/>
    </xf>
    <xf numFmtId="176" fontId="24" fillId="0" borderId="13" xfId="0" applyNumberFormat="1" applyFont="1" applyFill="1" applyBorder="1" applyAlignment="1" applyProtection="1">
      <alignment horizontal="center" vertical="center"/>
      <protection/>
    </xf>
    <xf numFmtId="176" fontId="24" fillId="0" borderId="66" xfId="0" applyNumberFormat="1" applyFont="1" applyFill="1" applyBorder="1" applyAlignment="1" applyProtection="1">
      <alignment horizontal="center" vertical="center"/>
      <protection/>
    </xf>
    <xf numFmtId="176" fontId="24" fillId="0" borderId="0" xfId="0" applyNumberFormat="1" applyFont="1" applyFill="1" applyBorder="1" applyAlignment="1" applyProtection="1">
      <alignment horizontal="center" vertical="center"/>
      <protection/>
    </xf>
    <xf numFmtId="176" fontId="24" fillId="0" borderId="67" xfId="0" applyNumberFormat="1" applyFont="1" applyFill="1" applyBorder="1" applyAlignment="1" applyProtection="1">
      <alignment horizontal="center" vertical="center"/>
      <protection/>
    </xf>
    <xf numFmtId="177" fontId="6" fillId="0" borderId="66" xfId="0" applyNumberFormat="1" applyFont="1" applyFill="1" applyBorder="1" applyAlignment="1" applyProtection="1">
      <alignment horizontal="center" vertical="center"/>
      <protection/>
    </xf>
    <xf numFmtId="177" fontId="6" fillId="0" borderId="0" xfId="0" applyNumberFormat="1" applyFont="1" applyFill="1" applyBorder="1" applyAlignment="1" applyProtection="1">
      <alignment horizontal="center" vertical="center"/>
      <protection/>
    </xf>
    <xf numFmtId="177" fontId="6" fillId="0" borderId="67" xfId="0" applyNumberFormat="1" applyFont="1" applyFill="1" applyBorder="1" applyAlignment="1" applyProtection="1">
      <alignment horizontal="center" vertical="center"/>
      <protection/>
    </xf>
    <xf numFmtId="177" fontId="6" fillId="0" borderId="14" xfId="0" applyNumberFormat="1" applyFont="1" applyFill="1" applyBorder="1" applyAlignment="1" applyProtection="1">
      <alignment horizontal="center" vertical="center"/>
      <protection/>
    </xf>
    <xf numFmtId="177" fontId="6" fillId="0" borderId="22" xfId="0" applyNumberFormat="1" applyFont="1" applyFill="1" applyBorder="1" applyAlignment="1" applyProtection="1">
      <alignment horizontal="center" vertical="center"/>
      <protection/>
    </xf>
    <xf numFmtId="177" fontId="6" fillId="0" borderId="68" xfId="0" applyNumberFormat="1" applyFont="1" applyFill="1" applyBorder="1" applyAlignment="1" applyProtection="1">
      <alignment horizontal="center" vertical="center"/>
      <protection/>
    </xf>
    <xf numFmtId="179" fontId="4" fillId="0" borderId="10" xfId="0" applyNumberFormat="1" applyFont="1" applyFill="1" applyBorder="1" applyAlignment="1" applyProtection="1">
      <alignment horizontal="center" vertical="center" shrinkToFit="1"/>
      <protection/>
    </xf>
    <xf numFmtId="179" fontId="7" fillId="0" borderId="10" xfId="0" applyNumberFormat="1" applyFont="1" applyFill="1" applyBorder="1" applyAlignment="1" applyProtection="1">
      <alignment horizontal="center" vertical="center" shrinkToFit="1"/>
      <protection/>
    </xf>
    <xf numFmtId="179" fontId="11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25" xfId="0" applyFont="1" applyFill="1" applyBorder="1" applyAlignment="1" applyProtection="1">
      <alignment horizontal="center" vertical="center" shrinkToFit="1"/>
      <protection/>
    </xf>
    <xf numFmtId="0" fontId="4" fillId="0" borderId="20" xfId="0" applyFont="1" applyFill="1" applyBorder="1" applyAlignment="1" applyProtection="1">
      <alignment horizontal="center" vertical="center" shrinkToFit="1"/>
      <protection/>
    </xf>
    <xf numFmtId="0" fontId="4" fillId="0" borderId="74" xfId="0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center" shrinkToFit="1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예제-조건에맞는모든자료추려내기(배" xfId="63"/>
    <cellStyle name="Hyperlink" xfId="64"/>
  </cellStyles>
  <dxfs count="193">
    <dxf>
      <font>
        <b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</dxf>
    <dxf>
      <font>
        <b val="0"/>
        <i/>
      </font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  <border/>
    </dxf>
    <dxf>
      <font>
        <color rgb="FFFFFFFF"/>
      </font>
      <border/>
    </dxf>
    <dxf>
      <font>
        <color rgb="FFFFFFFF"/>
      </font>
      <fill>
        <patternFill>
          <bgColor rgb="FF000000"/>
        </patternFill>
      </fill>
      <border/>
    </dxf>
    <dxf>
      <font>
        <b/>
        <i val="0"/>
        <color rgb="FF00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B65536"/>
  <sheetViews>
    <sheetView showZeros="0" tabSelected="1" workbookViewId="0" topLeftCell="A1">
      <selection activeCell="F10" sqref="F10:G10"/>
    </sheetView>
  </sheetViews>
  <sheetFormatPr defaultColWidth="2.57421875" defaultRowHeight="18" customHeight="1"/>
  <cols>
    <col min="1" max="1" width="4.8515625" style="12" customWidth="1"/>
    <col min="2" max="3" width="3.28125" style="12" customWidth="1"/>
    <col min="4" max="7" width="2.8515625" style="12" customWidth="1"/>
    <col min="8" max="8" width="7.57421875" style="28" customWidth="1"/>
    <col min="9" max="9" width="3.57421875" style="28" customWidth="1"/>
    <col min="10" max="14" width="2.57421875" style="28" customWidth="1"/>
    <col min="15" max="15" width="7.57421875" style="28" customWidth="1"/>
    <col min="16" max="16" width="3.57421875" style="28" customWidth="1"/>
    <col min="17" max="18" width="2.57421875" style="28" customWidth="1"/>
    <col min="19" max="59" width="2.57421875" style="28" hidden="1" customWidth="1"/>
    <col min="60" max="62" width="2.57421875" style="28" customWidth="1"/>
    <col min="63" max="63" width="7.57421875" style="28" customWidth="1"/>
    <col min="64" max="64" width="3.57421875" style="28" customWidth="1"/>
    <col min="65" max="66" width="2.57421875" style="28" customWidth="1"/>
    <col min="67" max="107" width="2.57421875" style="28" hidden="1" customWidth="1"/>
    <col min="108" max="110" width="2.57421875" style="28" customWidth="1"/>
    <col min="111" max="111" width="7.57421875" style="28" customWidth="1"/>
    <col min="112" max="112" width="3.57421875" style="28" customWidth="1"/>
    <col min="113" max="114" width="2.57421875" style="28" customWidth="1"/>
    <col min="115" max="150" width="2.57421875" style="28" hidden="1" customWidth="1"/>
    <col min="151" max="155" width="3.00390625" style="28" hidden="1" customWidth="1"/>
    <col min="156" max="157" width="3.00390625" style="28" customWidth="1"/>
    <col min="158" max="158" width="2.57421875" style="28" customWidth="1"/>
    <col min="159" max="159" width="7.57421875" style="28" customWidth="1"/>
    <col min="160" max="160" width="3.57421875" style="28" customWidth="1"/>
    <col min="161" max="162" width="2.57421875" style="28" customWidth="1"/>
    <col min="163" max="203" width="2.57421875" style="28" hidden="1" customWidth="1"/>
    <col min="204" max="206" width="2.57421875" style="28" customWidth="1"/>
    <col min="207" max="207" width="5.57421875" style="28" customWidth="1"/>
    <col min="208" max="16384" width="2.57421875" style="28" customWidth="1"/>
  </cols>
  <sheetData>
    <row r="1" spans="1:206" ht="18" customHeight="1">
      <c r="A1" s="252">
        <v>41266</v>
      </c>
      <c r="B1" s="253"/>
      <c r="C1" s="253"/>
      <c r="D1" s="253"/>
      <c r="E1" s="253"/>
      <c r="F1" s="253"/>
      <c r="G1" s="254"/>
      <c r="H1" s="13" t="s">
        <v>23</v>
      </c>
      <c r="I1" s="14"/>
      <c r="J1" s="14"/>
      <c r="K1" s="14"/>
      <c r="L1" s="14"/>
      <c r="M1" s="14"/>
      <c r="N1" s="14"/>
      <c r="O1" s="13" t="s">
        <v>24</v>
      </c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3" t="s">
        <v>25</v>
      </c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5"/>
      <c r="DG1" s="14" t="s">
        <v>2</v>
      </c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5"/>
      <c r="FC1" s="13" t="s">
        <v>3</v>
      </c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5"/>
    </row>
    <row r="2" spans="1:206" ht="18" customHeight="1">
      <c r="A2" s="255"/>
      <c r="B2" s="256"/>
      <c r="C2" s="256"/>
      <c r="D2" s="256"/>
      <c r="E2" s="256"/>
      <c r="F2" s="256"/>
      <c r="G2" s="257"/>
      <c r="H2" s="16" t="s">
        <v>58</v>
      </c>
      <c r="I2" s="16"/>
      <c r="J2" s="16"/>
      <c r="K2" s="16"/>
      <c r="L2" s="16"/>
      <c r="M2" s="16"/>
      <c r="N2" s="16"/>
      <c r="O2" s="126" t="s">
        <v>222</v>
      </c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6" t="s">
        <v>59</v>
      </c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7"/>
      <c r="DG2" s="35" t="s">
        <v>60</v>
      </c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7"/>
      <c r="FC2" s="16" t="s">
        <v>61</v>
      </c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7"/>
    </row>
    <row r="3" spans="1:206" ht="18" customHeight="1">
      <c r="A3" s="258" t="s">
        <v>5</v>
      </c>
      <c r="B3" s="259"/>
      <c r="C3" s="259"/>
      <c r="D3" s="259"/>
      <c r="E3" s="259"/>
      <c r="F3" s="259"/>
      <c r="G3" s="260"/>
      <c r="H3" s="39" t="s">
        <v>6</v>
      </c>
      <c r="I3" s="199">
        <f>COUNTIF(I7:I17,"재적")</f>
        <v>7</v>
      </c>
      <c r="J3" s="200"/>
      <c r="K3" s="201"/>
      <c r="L3" s="203" t="s">
        <v>7</v>
      </c>
      <c r="M3" s="203"/>
      <c r="N3" s="203"/>
      <c r="O3" s="39" t="s">
        <v>6</v>
      </c>
      <c r="P3" s="210">
        <f>COUNTIF(P7:P17,"재적")</f>
        <v>4</v>
      </c>
      <c r="Q3" s="210"/>
      <c r="R3" s="210"/>
      <c r="S3" s="202" t="s">
        <v>7</v>
      </c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39" t="s">
        <v>6</v>
      </c>
      <c r="BL3" s="199">
        <f>COUNTIF(BL7:BL17,"재적")</f>
        <v>7</v>
      </c>
      <c r="BM3" s="200"/>
      <c r="BN3" s="201"/>
      <c r="BO3" s="202" t="s">
        <v>7</v>
      </c>
      <c r="BP3" s="202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3"/>
      <c r="CB3" s="203"/>
      <c r="CC3" s="203"/>
      <c r="CD3" s="203"/>
      <c r="CE3" s="203"/>
      <c r="CF3" s="203"/>
      <c r="CG3" s="203"/>
      <c r="CH3" s="203"/>
      <c r="CI3" s="203"/>
      <c r="CJ3" s="203"/>
      <c r="CK3" s="203"/>
      <c r="CL3" s="203"/>
      <c r="CM3" s="203"/>
      <c r="CN3" s="203"/>
      <c r="CO3" s="203"/>
      <c r="CP3" s="203"/>
      <c r="CQ3" s="203"/>
      <c r="CR3" s="203"/>
      <c r="CS3" s="203"/>
      <c r="CT3" s="203"/>
      <c r="CU3" s="203"/>
      <c r="CV3" s="203"/>
      <c r="CW3" s="203"/>
      <c r="CX3" s="203"/>
      <c r="CY3" s="203"/>
      <c r="CZ3" s="203"/>
      <c r="DA3" s="203"/>
      <c r="DB3" s="203"/>
      <c r="DC3" s="203"/>
      <c r="DD3" s="203"/>
      <c r="DE3" s="203"/>
      <c r="DF3" s="204"/>
      <c r="DG3" s="36" t="s">
        <v>6</v>
      </c>
      <c r="DH3" s="199">
        <f>COUNTIF(DH7:DH17,"재적")</f>
        <v>11</v>
      </c>
      <c r="DI3" s="200"/>
      <c r="DJ3" s="201"/>
      <c r="DK3" s="202" t="s">
        <v>7</v>
      </c>
      <c r="DL3" s="202"/>
      <c r="DM3" s="203"/>
      <c r="DN3" s="203"/>
      <c r="DO3" s="203"/>
      <c r="DP3" s="203"/>
      <c r="DQ3" s="203"/>
      <c r="DR3" s="203"/>
      <c r="DS3" s="203"/>
      <c r="DT3" s="203"/>
      <c r="DU3" s="203"/>
      <c r="DV3" s="203"/>
      <c r="DW3" s="203"/>
      <c r="DX3" s="203"/>
      <c r="DY3" s="203"/>
      <c r="DZ3" s="203"/>
      <c r="EA3" s="203"/>
      <c r="EB3" s="203"/>
      <c r="EC3" s="203"/>
      <c r="ED3" s="203"/>
      <c r="EE3" s="203"/>
      <c r="EF3" s="203"/>
      <c r="EG3" s="203"/>
      <c r="EH3" s="203"/>
      <c r="EI3" s="203"/>
      <c r="EJ3" s="203"/>
      <c r="EK3" s="203"/>
      <c r="EL3" s="203"/>
      <c r="EM3" s="203"/>
      <c r="EN3" s="203"/>
      <c r="EO3" s="203"/>
      <c r="EP3" s="203"/>
      <c r="EQ3" s="203"/>
      <c r="ER3" s="203"/>
      <c r="ES3" s="203"/>
      <c r="ET3" s="203"/>
      <c r="EU3" s="203"/>
      <c r="EV3" s="203"/>
      <c r="EW3" s="203"/>
      <c r="EX3" s="203"/>
      <c r="EY3" s="203"/>
      <c r="EZ3" s="203"/>
      <c r="FA3" s="203"/>
      <c r="FB3" s="204"/>
      <c r="FC3" s="39" t="s">
        <v>6</v>
      </c>
      <c r="FD3" s="199">
        <f>COUNTIF(FD7:FD17,"재적")</f>
        <v>11</v>
      </c>
      <c r="FE3" s="200"/>
      <c r="FF3" s="201"/>
      <c r="FG3" s="202" t="s">
        <v>7</v>
      </c>
      <c r="FH3" s="202"/>
      <c r="FI3" s="203"/>
      <c r="FJ3" s="203"/>
      <c r="FK3" s="203"/>
      <c r="FL3" s="203"/>
      <c r="FM3" s="203"/>
      <c r="FN3" s="203"/>
      <c r="FO3" s="203"/>
      <c r="FP3" s="203"/>
      <c r="FQ3" s="203"/>
      <c r="FR3" s="203"/>
      <c r="FS3" s="203"/>
      <c r="FT3" s="203"/>
      <c r="FU3" s="203"/>
      <c r="FV3" s="203"/>
      <c r="FW3" s="203"/>
      <c r="FX3" s="203"/>
      <c r="FY3" s="203"/>
      <c r="FZ3" s="203"/>
      <c r="GA3" s="203"/>
      <c r="GB3" s="203"/>
      <c r="GC3" s="203"/>
      <c r="GD3" s="203"/>
      <c r="GE3" s="203"/>
      <c r="GF3" s="203"/>
      <c r="GG3" s="203"/>
      <c r="GH3" s="203"/>
      <c r="GI3" s="203"/>
      <c r="GJ3" s="203"/>
      <c r="GK3" s="203"/>
      <c r="GL3" s="203"/>
      <c r="GM3" s="203"/>
      <c r="GN3" s="203"/>
      <c r="GO3" s="203"/>
      <c r="GP3" s="203"/>
      <c r="GQ3" s="203"/>
      <c r="GR3" s="203"/>
      <c r="GS3" s="203"/>
      <c r="GT3" s="203"/>
      <c r="GU3" s="203"/>
      <c r="GV3" s="203"/>
      <c r="GW3" s="203"/>
      <c r="GX3" s="204"/>
    </row>
    <row r="4" spans="1:210" ht="18" customHeight="1">
      <c r="A4" s="261"/>
      <c r="B4" s="262"/>
      <c r="C4" s="262"/>
      <c r="D4" s="262"/>
      <c r="E4" s="262"/>
      <c r="F4" s="262"/>
      <c r="G4" s="263"/>
      <c r="H4" s="40" t="s">
        <v>8</v>
      </c>
      <c r="I4" s="100"/>
      <c r="J4" s="232"/>
      <c r="K4" s="233"/>
      <c r="L4" s="124">
        <v>4</v>
      </c>
      <c r="M4" s="124">
        <v>5</v>
      </c>
      <c r="N4" s="124">
        <f>COUNTIF(N7:N17,"●")</f>
        <v>4</v>
      </c>
      <c r="O4" s="40" t="s">
        <v>8</v>
      </c>
      <c r="P4" s="128"/>
      <c r="Q4" s="241"/>
      <c r="R4" s="241"/>
      <c r="S4" s="27">
        <f aca="true" t="shared" si="0" ref="S4:BJ4">COUNTIF(S7:S17,"●")</f>
        <v>3</v>
      </c>
      <c r="T4" s="27">
        <f t="shared" si="0"/>
        <v>4</v>
      </c>
      <c r="U4" s="27">
        <f t="shared" si="0"/>
        <v>4</v>
      </c>
      <c r="V4" s="27">
        <f t="shared" si="0"/>
        <v>2</v>
      </c>
      <c r="W4" s="27">
        <f t="shared" si="0"/>
        <v>3</v>
      </c>
      <c r="X4" s="27">
        <f t="shared" si="0"/>
        <v>4</v>
      </c>
      <c r="Y4" s="27">
        <f t="shared" si="0"/>
        <v>4</v>
      </c>
      <c r="Z4" s="27">
        <f t="shared" si="0"/>
        <v>4</v>
      </c>
      <c r="AA4" s="27">
        <f t="shared" si="0"/>
        <v>3</v>
      </c>
      <c r="AB4" s="27">
        <f t="shared" si="0"/>
        <v>3</v>
      </c>
      <c r="AC4" s="27">
        <f t="shared" si="0"/>
        <v>4</v>
      </c>
      <c r="AD4" s="27">
        <f t="shared" si="0"/>
        <v>2</v>
      </c>
      <c r="AE4" s="27">
        <f t="shared" si="0"/>
        <v>4</v>
      </c>
      <c r="AF4" s="27">
        <f t="shared" si="0"/>
        <v>3</v>
      </c>
      <c r="AG4" s="27">
        <f t="shared" si="0"/>
        <v>3</v>
      </c>
      <c r="AH4" s="27">
        <f t="shared" si="0"/>
        <v>2</v>
      </c>
      <c r="AI4" s="27">
        <f t="shared" si="0"/>
        <v>2</v>
      </c>
      <c r="AJ4" s="27">
        <f t="shared" si="0"/>
        <v>2</v>
      </c>
      <c r="AK4" s="27">
        <f t="shared" si="0"/>
        <v>2</v>
      </c>
      <c r="AL4" s="27">
        <f t="shared" si="0"/>
        <v>3</v>
      </c>
      <c r="AM4" s="27">
        <f t="shared" si="0"/>
        <v>4</v>
      </c>
      <c r="AN4" s="27">
        <f t="shared" si="0"/>
        <v>3</v>
      </c>
      <c r="AO4" s="27">
        <f t="shared" si="0"/>
        <v>2</v>
      </c>
      <c r="AP4" s="27">
        <f t="shared" si="0"/>
        <v>2</v>
      </c>
      <c r="AQ4" s="27">
        <f t="shared" si="0"/>
        <v>2</v>
      </c>
      <c r="AR4" s="27">
        <f t="shared" si="0"/>
        <v>2</v>
      </c>
      <c r="AS4" s="27">
        <f t="shared" si="0"/>
        <v>2</v>
      </c>
      <c r="AT4" s="27">
        <f t="shared" si="0"/>
        <v>2</v>
      </c>
      <c r="AU4" s="27">
        <f t="shared" si="0"/>
        <v>3</v>
      </c>
      <c r="AV4" s="27">
        <f t="shared" si="0"/>
        <v>3</v>
      </c>
      <c r="AW4" s="27">
        <f t="shared" si="0"/>
        <v>4</v>
      </c>
      <c r="AX4" s="27">
        <f t="shared" si="0"/>
        <v>2</v>
      </c>
      <c r="AY4" s="27">
        <f t="shared" si="0"/>
        <v>4</v>
      </c>
      <c r="AZ4" s="27">
        <f t="shared" si="0"/>
        <v>2</v>
      </c>
      <c r="BA4" s="27">
        <f t="shared" si="0"/>
        <v>4</v>
      </c>
      <c r="BB4" s="27">
        <f t="shared" si="0"/>
        <v>3</v>
      </c>
      <c r="BC4" s="27">
        <f t="shared" si="0"/>
        <v>3</v>
      </c>
      <c r="BD4" s="27">
        <f t="shared" si="0"/>
        <v>0</v>
      </c>
      <c r="BE4" s="27">
        <f t="shared" si="0"/>
        <v>2</v>
      </c>
      <c r="BF4" s="27">
        <f t="shared" si="0"/>
        <v>4</v>
      </c>
      <c r="BG4" s="27">
        <f t="shared" si="0"/>
        <v>3</v>
      </c>
      <c r="BH4" s="124">
        <v>3</v>
      </c>
      <c r="BI4" s="124">
        <v>3</v>
      </c>
      <c r="BJ4" s="124">
        <f t="shared" si="0"/>
        <v>4</v>
      </c>
      <c r="BK4" s="40" t="s">
        <v>8</v>
      </c>
      <c r="BL4" s="113">
        <v>1</v>
      </c>
      <c r="BM4" s="195"/>
      <c r="BN4" s="196"/>
      <c r="BO4" s="27">
        <f aca="true" t="shared" si="1" ref="BO4:DF4">COUNTIF(BO7:BO17,"●")</f>
        <v>5</v>
      </c>
      <c r="BP4" s="27">
        <f t="shared" si="1"/>
        <v>5</v>
      </c>
      <c r="BQ4" s="27">
        <f t="shared" si="1"/>
        <v>3</v>
      </c>
      <c r="BR4" s="27">
        <f t="shared" si="1"/>
        <v>2</v>
      </c>
      <c r="BS4" s="27">
        <f t="shared" si="1"/>
        <v>5</v>
      </c>
      <c r="BT4" s="27">
        <f t="shared" si="1"/>
        <v>5</v>
      </c>
      <c r="BU4" s="27">
        <f t="shared" si="1"/>
        <v>5</v>
      </c>
      <c r="BV4" s="27">
        <f t="shared" si="1"/>
        <v>3</v>
      </c>
      <c r="BW4" s="27">
        <f t="shared" si="1"/>
        <v>5</v>
      </c>
      <c r="BX4" s="27">
        <f t="shared" si="1"/>
        <v>3</v>
      </c>
      <c r="BY4" s="27">
        <f t="shared" si="1"/>
        <v>5</v>
      </c>
      <c r="BZ4" s="27">
        <f t="shared" si="1"/>
        <v>3</v>
      </c>
      <c r="CA4" s="27">
        <f t="shared" si="1"/>
        <v>3</v>
      </c>
      <c r="CB4" s="27">
        <f t="shared" si="1"/>
        <v>5</v>
      </c>
      <c r="CC4" s="27">
        <f t="shared" si="1"/>
        <v>4</v>
      </c>
      <c r="CD4" s="27">
        <f t="shared" si="1"/>
        <v>3</v>
      </c>
      <c r="CE4" s="27">
        <f t="shared" si="1"/>
        <v>3</v>
      </c>
      <c r="CF4" s="27">
        <f t="shared" si="1"/>
        <v>3</v>
      </c>
      <c r="CG4" s="27">
        <f t="shared" si="1"/>
        <v>2</v>
      </c>
      <c r="CH4" s="27">
        <f t="shared" si="1"/>
        <v>3</v>
      </c>
      <c r="CI4" s="27">
        <f t="shared" si="1"/>
        <v>2</v>
      </c>
      <c r="CJ4" s="27">
        <f t="shared" si="1"/>
        <v>3</v>
      </c>
      <c r="CK4" s="27">
        <f t="shared" si="1"/>
        <v>2</v>
      </c>
      <c r="CL4" s="27">
        <f t="shared" si="1"/>
        <v>3</v>
      </c>
      <c r="CM4" s="27">
        <f t="shared" si="1"/>
        <v>3</v>
      </c>
      <c r="CN4" s="27">
        <f t="shared" si="1"/>
        <v>3</v>
      </c>
      <c r="CO4" s="27">
        <f t="shared" si="1"/>
        <v>3</v>
      </c>
      <c r="CP4" s="27">
        <f t="shared" si="1"/>
        <v>3</v>
      </c>
      <c r="CQ4" s="27">
        <f t="shared" si="1"/>
        <v>3</v>
      </c>
      <c r="CR4" s="27">
        <f t="shared" si="1"/>
        <v>3</v>
      </c>
      <c r="CS4" s="27">
        <f t="shared" si="1"/>
        <v>4</v>
      </c>
      <c r="CT4" s="27">
        <f t="shared" si="1"/>
        <v>4</v>
      </c>
      <c r="CU4" s="27">
        <f t="shared" si="1"/>
        <v>4</v>
      </c>
      <c r="CV4" s="27">
        <f t="shared" si="1"/>
        <v>4</v>
      </c>
      <c r="CW4" s="27">
        <f t="shared" si="1"/>
        <v>3</v>
      </c>
      <c r="CX4" s="27">
        <f t="shared" si="1"/>
        <v>3</v>
      </c>
      <c r="CY4" s="27">
        <f t="shared" si="1"/>
        <v>3</v>
      </c>
      <c r="CZ4" s="27">
        <f t="shared" si="1"/>
        <v>2</v>
      </c>
      <c r="DA4" s="27">
        <f t="shared" si="1"/>
        <v>3</v>
      </c>
      <c r="DB4" s="27">
        <f t="shared" si="1"/>
        <v>3</v>
      </c>
      <c r="DC4" s="27">
        <f t="shared" si="1"/>
        <v>3</v>
      </c>
      <c r="DD4" s="27">
        <f t="shared" si="1"/>
        <v>5</v>
      </c>
      <c r="DE4" s="27">
        <f t="shared" si="1"/>
        <v>4</v>
      </c>
      <c r="DF4" s="124">
        <f t="shared" si="1"/>
        <v>5</v>
      </c>
      <c r="DG4" s="40" t="s">
        <v>8</v>
      </c>
      <c r="DH4" s="102"/>
      <c r="DI4" s="195"/>
      <c r="DJ4" s="196"/>
      <c r="DK4" s="27">
        <f aca="true" t="shared" si="2" ref="DK4:FB4">COUNTIF(DK7:DK17,"●")</f>
        <v>5</v>
      </c>
      <c r="DL4" s="27">
        <f t="shared" si="2"/>
        <v>6</v>
      </c>
      <c r="DM4" s="27">
        <f t="shared" si="2"/>
        <v>5</v>
      </c>
      <c r="DN4" s="27">
        <f t="shared" si="2"/>
        <v>2</v>
      </c>
      <c r="DO4" s="27">
        <f t="shared" si="2"/>
        <v>5</v>
      </c>
      <c r="DP4" s="27">
        <f t="shared" si="2"/>
        <v>6</v>
      </c>
      <c r="DQ4" s="27">
        <f t="shared" si="2"/>
        <v>5</v>
      </c>
      <c r="DR4" s="27">
        <f t="shared" si="2"/>
        <v>5</v>
      </c>
      <c r="DS4" s="27">
        <f t="shared" si="2"/>
        <v>6</v>
      </c>
      <c r="DT4" s="27">
        <f t="shared" si="2"/>
        <v>5</v>
      </c>
      <c r="DU4" s="27">
        <f t="shared" si="2"/>
        <v>5</v>
      </c>
      <c r="DV4" s="27">
        <f t="shared" si="2"/>
        <v>6</v>
      </c>
      <c r="DW4" s="27">
        <f t="shared" si="2"/>
        <v>7</v>
      </c>
      <c r="DX4" s="27">
        <f t="shared" si="2"/>
        <v>6</v>
      </c>
      <c r="DY4" s="27">
        <f t="shared" si="2"/>
        <v>7</v>
      </c>
      <c r="DZ4" s="27">
        <f t="shared" si="2"/>
        <v>7</v>
      </c>
      <c r="EA4" s="27">
        <f t="shared" si="2"/>
        <v>6</v>
      </c>
      <c r="EB4" s="27">
        <f t="shared" si="2"/>
        <v>6</v>
      </c>
      <c r="EC4" s="27">
        <f t="shared" si="2"/>
        <v>6</v>
      </c>
      <c r="ED4" s="27">
        <f t="shared" si="2"/>
        <v>7</v>
      </c>
      <c r="EE4" s="27">
        <f t="shared" si="2"/>
        <v>6</v>
      </c>
      <c r="EF4" s="27">
        <f t="shared" si="2"/>
        <v>5</v>
      </c>
      <c r="EG4" s="27">
        <f t="shared" si="2"/>
        <v>7</v>
      </c>
      <c r="EH4" s="27">
        <f t="shared" si="2"/>
        <v>4</v>
      </c>
      <c r="EI4" s="27">
        <f t="shared" si="2"/>
        <v>4</v>
      </c>
      <c r="EJ4" s="27">
        <f t="shared" si="2"/>
        <v>7</v>
      </c>
      <c r="EK4" s="27">
        <f t="shared" si="2"/>
        <v>7</v>
      </c>
      <c r="EL4" s="27">
        <f t="shared" si="2"/>
        <v>4</v>
      </c>
      <c r="EM4" s="27">
        <f t="shared" si="2"/>
        <v>6</v>
      </c>
      <c r="EN4" s="27">
        <f t="shared" si="2"/>
        <v>7</v>
      </c>
      <c r="EO4" s="27">
        <f t="shared" si="2"/>
        <v>5</v>
      </c>
      <c r="EP4" s="27">
        <f t="shared" si="2"/>
        <v>5</v>
      </c>
      <c r="EQ4" s="27">
        <f t="shared" si="2"/>
        <v>7</v>
      </c>
      <c r="ER4" s="27">
        <f t="shared" si="2"/>
        <v>6</v>
      </c>
      <c r="ES4" s="27">
        <f t="shared" si="2"/>
        <v>7</v>
      </c>
      <c r="ET4" s="27">
        <f t="shared" si="2"/>
        <v>7</v>
      </c>
      <c r="EU4" s="27">
        <f t="shared" si="2"/>
        <v>7</v>
      </c>
      <c r="EV4" s="27">
        <f t="shared" si="2"/>
        <v>1</v>
      </c>
      <c r="EW4" s="27">
        <f t="shared" si="2"/>
        <v>6</v>
      </c>
      <c r="EX4" s="27">
        <f t="shared" si="2"/>
        <v>7</v>
      </c>
      <c r="EY4" s="27">
        <f t="shared" si="2"/>
        <v>4</v>
      </c>
      <c r="EZ4" s="27">
        <f t="shared" si="2"/>
        <v>7</v>
      </c>
      <c r="FA4" s="27">
        <f t="shared" si="2"/>
        <v>6</v>
      </c>
      <c r="FB4" s="123">
        <f t="shared" si="2"/>
        <v>5</v>
      </c>
      <c r="FC4" s="40" t="s">
        <v>8</v>
      </c>
      <c r="FD4" s="102"/>
      <c r="FE4" s="195"/>
      <c r="FF4" s="196"/>
      <c r="FG4" s="27">
        <f aca="true" t="shared" si="3" ref="FG4:GX4">COUNTIF(FG7:FG17,"●")</f>
        <v>4</v>
      </c>
      <c r="FH4" s="27">
        <f t="shared" si="3"/>
        <v>2</v>
      </c>
      <c r="FI4" s="27">
        <f t="shared" si="3"/>
        <v>4</v>
      </c>
      <c r="FJ4" s="27">
        <f t="shared" si="3"/>
        <v>0</v>
      </c>
      <c r="FK4" s="27">
        <f t="shared" si="3"/>
        <v>1</v>
      </c>
      <c r="FL4" s="27">
        <f t="shared" si="3"/>
        <v>5</v>
      </c>
      <c r="FM4" s="27">
        <f t="shared" si="3"/>
        <v>3</v>
      </c>
      <c r="FN4" s="27">
        <f t="shared" si="3"/>
        <v>6</v>
      </c>
      <c r="FO4" s="27">
        <f t="shared" si="3"/>
        <v>3</v>
      </c>
      <c r="FP4" s="27">
        <f t="shared" si="3"/>
        <v>6</v>
      </c>
      <c r="FQ4" s="27">
        <f t="shared" si="3"/>
        <v>4</v>
      </c>
      <c r="FR4" s="27">
        <f t="shared" si="3"/>
        <v>5</v>
      </c>
      <c r="FS4" s="27">
        <f t="shared" si="3"/>
        <v>7</v>
      </c>
      <c r="FT4" s="27">
        <f t="shared" si="3"/>
        <v>4</v>
      </c>
      <c r="FU4" s="27">
        <f t="shared" si="3"/>
        <v>2</v>
      </c>
      <c r="FV4" s="27">
        <f t="shared" si="3"/>
        <v>3</v>
      </c>
      <c r="FW4" s="27">
        <f t="shared" si="3"/>
        <v>2</v>
      </c>
      <c r="FX4" s="27">
        <f t="shared" si="3"/>
        <v>2</v>
      </c>
      <c r="FY4" s="27">
        <f t="shared" si="3"/>
        <v>3</v>
      </c>
      <c r="FZ4" s="27">
        <f t="shared" si="3"/>
        <v>2</v>
      </c>
      <c r="GA4" s="27">
        <f t="shared" si="3"/>
        <v>2</v>
      </c>
      <c r="GB4" s="27">
        <f t="shared" si="3"/>
        <v>3</v>
      </c>
      <c r="GC4" s="27">
        <f t="shared" si="3"/>
        <v>4</v>
      </c>
      <c r="GD4" s="27">
        <f t="shared" si="3"/>
        <v>2</v>
      </c>
      <c r="GE4" s="27">
        <f t="shared" si="3"/>
        <v>2</v>
      </c>
      <c r="GF4" s="27">
        <f t="shared" si="3"/>
        <v>2</v>
      </c>
      <c r="GG4" s="27">
        <f t="shared" si="3"/>
        <v>2</v>
      </c>
      <c r="GH4" s="27">
        <f t="shared" si="3"/>
        <v>2</v>
      </c>
      <c r="GI4" s="27">
        <f t="shared" si="3"/>
        <v>4</v>
      </c>
      <c r="GJ4" s="27">
        <f t="shared" si="3"/>
        <v>4</v>
      </c>
      <c r="GK4" s="27">
        <f t="shared" si="3"/>
        <v>2</v>
      </c>
      <c r="GL4" s="27">
        <f t="shared" si="3"/>
        <v>2</v>
      </c>
      <c r="GM4" s="27">
        <f t="shared" si="3"/>
        <v>2</v>
      </c>
      <c r="GN4" s="27">
        <f t="shared" si="3"/>
        <v>7</v>
      </c>
      <c r="GO4" s="27">
        <f t="shared" si="3"/>
        <v>2</v>
      </c>
      <c r="GP4" s="27">
        <f t="shared" si="3"/>
        <v>6</v>
      </c>
      <c r="GQ4" s="27">
        <f t="shared" si="3"/>
        <v>2</v>
      </c>
      <c r="GR4" s="27">
        <f t="shared" si="3"/>
        <v>1</v>
      </c>
      <c r="GS4" s="27">
        <f t="shared" si="3"/>
        <v>2</v>
      </c>
      <c r="GT4" s="27">
        <f t="shared" si="3"/>
        <v>2</v>
      </c>
      <c r="GU4" s="27">
        <f t="shared" si="3"/>
        <v>3</v>
      </c>
      <c r="GV4" s="27">
        <f t="shared" si="3"/>
        <v>2</v>
      </c>
      <c r="GW4" s="27">
        <f t="shared" si="3"/>
        <v>3</v>
      </c>
      <c r="GX4" s="123">
        <f t="shared" si="3"/>
        <v>2</v>
      </c>
      <c r="GY4" s="12"/>
      <c r="GZ4" s="12"/>
      <c r="HA4" s="12"/>
      <c r="HB4" s="12"/>
    </row>
    <row r="5" spans="1:206" ht="18" customHeight="1">
      <c r="A5" s="183" t="s">
        <v>26</v>
      </c>
      <c r="B5" s="184"/>
      <c r="C5" s="184"/>
      <c r="D5" s="184"/>
      <c r="E5" s="184"/>
      <c r="F5" s="184"/>
      <c r="G5" s="185"/>
      <c r="H5" s="41" t="s">
        <v>9</v>
      </c>
      <c r="I5" s="101"/>
      <c r="J5" s="234"/>
      <c r="K5" s="235"/>
      <c r="L5" s="224"/>
      <c r="M5" s="224"/>
      <c r="N5" s="224"/>
      <c r="O5" s="41" t="s">
        <v>9</v>
      </c>
      <c r="P5" s="129">
        <f>COUNTIF(P7:P17,"등반")</f>
        <v>0</v>
      </c>
      <c r="Q5" s="242"/>
      <c r="R5" s="242"/>
      <c r="S5" s="223">
        <f>BJ4*10+P4*10+P5*20+(Q7+Q8+Q9+Q10+Q11+Q12+Q13+Q14+Q15+Q17)</f>
        <v>40</v>
      </c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41" t="s">
        <v>9</v>
      </c>
      <c r="BL5" s="101">
        <f>COUNTIF(BL7:BL17,"등반")</f>
        <v>0</v>
      </c>
      <c r="BM5" s="197"/>
      <c r="BN5" s="198"/>
      <c r="BO5" s="223">
        <f>DF4*10+BL4*10+BL5*20+(BM7+BM8+BM9+BM10+BM11+BM12+BM13+BM14+BM15+BM17)</f>
        <v>60</v>
      </c>
      <c r="BP5" s="223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224"/>
      <c r="CT5" s="224"/>
      <c r="CU5" s="224"/>
      <c r="CV5" s="224"/>
      <c r="CW5" s="224"/>
      <c r="CX5" s="224"/>
      <c r="CY5" s="224"/>
      <c r="CZ5" s="224"/>
      <c r="DA5" s="224"/>
      <c r="DB5" s="224"/>
      <c r="DC5" s="224"/>
      <c r="DD5" s="224"/>
      <c r="DE5" s="224"/>
      <c r="DF5" s="224"/>
      <c r="DG5" s="41" t="s">
        <v>9</v>
      </c>
      <c r="DH5" s="101"/>
      <c r="DI5" s="197"/>
      <c r="DJ5" s="198"/>
      <c r="DK5" s="223">
        <f>FB4*10+DH4*10+DH5*20+(DI7+DI8+DI9+DI10+DI11+DI12+DI13+DI14+DI15+DI17)</f>
        <v>50</v>
      </c>
      <c r="DL5" s="223"/>
      <c r="DM5" s="224"/>
      <c r="DN5" s="224"/>
      <c r="DO5" s="224"/>
      <c r="DP5" s="224"/>
      <c r="DQ5" s="224"/>
      <c r="DR5" s="224"/>
      <c r="DS5" s="224"/>
      <c r="DT5" s="224"/>
      <c r="DU5" s="224"/>
      <c r="DV5" s="224"/>
      <c r="DW5" s="224"/>
      <c r="DX5" s="224"/>
      <c r="DY5" s="224"/>
      <c r="DZ5" s="224"/>
      <c r="EA5" s="224"/>
      <c r="EB5" s="224"/>
      <c r="EC5" s="224"/>
      <c r="ED5" s="224"/>
      <c r="EE5" s="224"/>
      <c r="EF5" s="224"/>
      <c r="EG5" s="224"/>
      <c r="EH5" s="224"/>
      <c r="EI5" s="224"/>
      <c r="EJ5" s="224"/>
      <c r="EK5" s="224"/>
      <c r="EL5" s="224"/>
      <c r="EM5" s="224"/>
      <c r="EN5" s="224"/>
      <c r="EO5" s="224"/>
      <c r="EP5" s="224"/>
      <c r="EQ5" s="224"/>
      <c r="ER5" s="224"/>
      <c r="ES5" s="224"/>
      <c r="ET5" s="224"/>
      <c r="EU5" s="224"/>
      <c r="EV5" s="224"/>
      <c r="EW5" s="224"/>
      <c r="EX5" s="224"/>
      <c r="EY5" s="224"/>
      <c r="EZ5" s="224"/>
      <c r="FA5" s="224"/>
      <c r="FB5" s="225"/>
      <c r="FC5" s="41" t="s">
        <v>9</v>
      </c>
      <c r="FD5" s="101"/>
      <c r="FE5" s="197"/>
      <c r="FF5" s="198"/>
      <c r="FG5" s="223">
        <f>GX4*10+FD4*10+FD5*20+(FE7+FE8+FE9+FE10+FE11+FE12+FE13+FE14+FE15+FE17)</f>
        <v>20</v>
      </c>
      <c r="FH5" s="223"/>
      <c r="FI5" s="224"/>
      <c r="FJ5" s="224"/>
      <c r="FK5" s="224"/>
      <c r="FL5" s="224"/>
      <c r="FM5" s="224"/>
      <c r="FN5" s="224"/>
      <c r="FO5" s="224"/>
      <c r="FP5" s="224"/>
      <c r="FQ5" s="224"/>
      <c r="FR5" s="224"/>
      <c r="FS5" s="224"/>
      <c r="FT5" s="224"/>
      <c r="FU5" s="224"/>
      <c r="FV5" s="224"/>
      <c r="FW5" s="224"/>
      <c r="FX5" s="224"/>
      <c r="FY5" s="224"/>
      <c r="FZ5" s="224"/>
      <c r="GA5" s="224"/>
      <c r="GB5" s="224"/>
      <c r="GC5" s="224"/>
      <c r="GD5" s="224"/>
      <c r="GE5" s="224"/>
      <c r="GF5" s="224"/>
      <c r="GG5" s="224"/>
      <c r="GH5" s="224"/>
      <c r="GI5" s="224"/>
      <c r="GJ5" s="224"/>
      <c r="GK5" s="224"/>
      <c r="GL5" s="224"/>
      <c r="GM5" s="224"/>
      <c r="GN5" s="224"/>
      <c r="GO5" s="224"/>
      <c r="GP5" s="224"/>
      <c r="GQ5" s="224"/>
      <c r="GR5" s="224"/>
      <c r="GS5" s="224"/>
      <c r="GT5" s="224"/>
      <c r="GU5" s="224"/>
      <c r="GV5" s="224"/>
      <c r="GW5" s="224"/>
      <c r="GX5" s="225"/>
    </row>
    <row r="6" spans="1:206" ht="18" customHeight="1">
      <c r="A6" s="186"/>
      <c r="B6" s="187"/>
      <c r="C6" s="187"/>
      <c r="D6" s="187"/>
      <c r="E6" s="187"/>
      <c r="F6" s="187"/>
      <c r="G6" s="188"/>
      <c r="H6" s="40" t="s">
        <v>10</v>
      </c>
      <c r="I6" s="4" t="s">
        <v>11</v>
      </c>
      <c r="J6" s="4" t="s">
        <v>57</v>
      </c>
      <c r="K6" s="4" t="s">
        <v>12</v>
      </c>
      <c r="L6" s="109">
        <v>49</v>
      </c>
      <c r="M6" s="109">
        <v>50</v>
      </c>
      <c r="N6" s="109">
        <v>51</v>
      </c>
      <c r="O6" s="40" t="s">
        <v>10</v>
      </c>
      <c r="P6" s="4" t="s">
        <v>11</v>
      </c>
      <c r="Q6" s="4" t="s">
        <v>56</v>
      </c>
      <c r="R6" s="4" t="s">
        <v>12</v>
      </c>
      <c r="S6" s="23">
        <v>1</v>
      </c>
      <c r="T6" s="23">
        <v>2</v>
      </c>
      <c r="U6" s="23">
        <v>3</v>
      </c>
      <c r="V6" s="23">
        <v>4</v>
      </c>
      <c r="W6" s="23">
        <v>5</v>
      </c>
      <c r="X6" s="23">
        <v>6</v>
      </c>
      <c r="Y6" s="23">
        <v>7</v>
      </c>
      <c r="Z6" s="23">
        <v>8</v>
      </c>
      <c r="AA6" s="23">
        <v>9</v>
      </c>
      <c r="AB6" s="23">
        <v>10</v>
      </c>
      <c r="AC6" s="23">
        <v>11</v>
      </c>
      <c r="AD6" s="23">
        <v>12</v>
      </c>
      <c r="AE6" s="23">
        <v>13</v>
      </c>
      <c r="AF6" s="23">
        <v>14</v>
      </c>
      <c r="AG6" s="23">
        <v>15</v>
      </c>
      <c r="AH6" s="23">
        <v>16</v>
      </c>
      <c r="AI6" s="23">
        <v>17</v>
      </c>
      <c r="AJ6" s="23">
        <v>18</v>
      </c>
      <c r="AK6" s="23">
        <v>19</v>
      </c>
      <c r="AL6" s="23">
        <v>20</v>
      </c>
      <c r="AM6" s="23">
        <v>21</v>
      </c>
      <c r="AN6" s="23">
        <v>22</v>
      </c>
      <c r="AO6" s="23">
        <v>23</v>
      </c>
      <c r="AP6" s="23">
        <v>24</v>
      </c>
      <c r="AQ6" s="23">
        <v>25</v>
      </c>
      <c r="AR6" s="23">
        <v>26</v>
      </c>
      <c r="AS6" s="23">
        <v>27</v>
      </c>
      <c r="AT6" s="23">
        <v>28</v>
      </c>
      <c r="AU6" s="109">
        <v>29</v>
      </c>
      <c r="AV6" s="109">
        <v>30</v>
      </c>
      <c r="AW6" s="109">
        <v>31</v>
      </c>
      <c r="AX6" s="109">
        <v>32</v>
      </c>
      <c r="AY6" s="109">
        <v>33</v>
      </c>
      <c r="AZ6" s="109">
        <v>36</v>
      </c>
      <c r="BA6" s="109">
        <v>37</v>
      </c>
      <c r="BB6" s="109">
        <v>38</v>
      </c>
      <c r="BC6" s="109">
        <v>39</v>
      </c>
      <c r="BD6" s="109">
        <v>40</v>
      </c>
      <c r="BE6" s="109">
        <v>41</v>
      </c>
      <c r="BF6" s="109">
        <v>42</v>
      </c>
      <c r="BG6" s="109">
        <v>43</v>
      </c>
      <c r="BH6" s="109">
        <v>49</v>
      </c>
      <c r="BI6" s="109">
        <v>50</v>
      </c>
      <c r="BJ6" s="109">
        <v>51</v>
      </c>
      <c r="BK6" s="40" t="s">
        <v>10</v>
      </c>
      <c r="BL6" s="4" t="s">
        <v>11</v>
      </c>
      <c r="BM6" s="4" t="s">
        <v>56</v>
      </c>
      <c r="BN6" s="4" t="s">
        <v>12</v>
      </c>
      <c r="BO6" s="23">
        <v>1</v>
      </c>
      <c r="BP6" s="23">
        <v>2</v>
      </c>
      <c r="BQ6" s="109">
        <v>3</v>
      </c>
      <c r="BR6" s="109">
        <v>4</v>
      </c>
      <c r="BS6" s="109">
        <v>5</v>
      </c>
      <c r="BT6" s="109">
        <v>6</v>
      </c>
      <c r="BU6" s="109">
        <v>7</v>
      </c>
      <c r="BV6" s="109">
        <v>8</v>
      </c>
      <c r="BW6" s="109">
        <v>9</v>
      </c>
      <c r="BX6" s="109">
        <v>10</v>
      </c>
      <c r="BY6" s="109">
        <v>11</v>
      </c>
      <c r="BZ6" s="109">
        <v>12</v>
      </c>
      <c r="CA6" s="109">
        <v>13</v>
      </c>
      <c r="CB6" s="109">
        <v>14</v>
      </c>
      <c r="CC6" s="109">
        <v>15</v>
      </c>
      <c r="CD6" s="109">
        <v>16</v>
      </c>
      <c r="CE6" s="109">
        <v>17</v>
      </c>
      <c r="CF6" s="109">
        <v>18</v>
      </c>
      <c r="CG6" s="109">
        <v>19</v>
      </c>
      <c r="CH6" s="109">
        <v>20</v>
      </c>
      <c r="CI6" s="109">
        <v>21</v>
      </c>
      <c r="CJ6" s="109">
        <v>22</v>
      </c>
      <c r="CK6" s="109">
        <v>23</v>
      </c>
      <c r="CL6" s="109">
        <v>24</v>
      </c>
      <c r="CM6" s="109">
        <v>25</v>
      </c>
      <c r="CN6" s="109">
        <v>26</v>
      </c>
      <c r="CO6" s="109">
        <v>27</v>
      </c>
      <c r="CP6" s="109">
        <v>28</v>
      </c>
      <c r="CQ6" s="109">
        <v>29</v>
      </c>
      <c r="CR6" s="109">
        <v>30</v>
      </c>
      <c r="CS6" s="109">
        <v>31</v>
      </c>
      <c r="CT6" s="109">
        <v>32</v>
      </c>
      <c r="CU6" s="109">
        <v>33</v>
      </c>
      <c r="CV6" s="109">
        <v>36</v>
      </c>
      <c r="CW6" s="109">
        <v>37</v>
      </c>
      <c r="CX6" s="109">
        <v>38</v>
      </c>
      <c r="CY6" s="109">
        <v>39</v>
      </c>
      <c r="CZ6" s="109">
        <v>40</v>
      </c>
      <c r="DA6" s="109">
        <v>41</v>
      </c>
      <c r="DB6" s="109">
        <v>42</v>
      </c>
      <c r="DC6" s="109">
        <v>43</v>
      </c>
      <c r="DD6" s="109">
        <v>49</v>
      </c>
      <c r="DE6" s="109">
        <v>50</v>
      </c>
      <c r="DF6" s="109">
        <v>51</v>
      </c>
      <c r="DG6" s="40" t="s">
        <v>10</v>
      </c>
      <c r="DH6" s="4" t="s">
        <v>11</v>
      </c>
      <c r="DI6" s="4" t="s">
        <v>56</v>
      </c>
      <c r="DJ6" s="4" t="s">
        <v>12</v>
      </c>
      <c r="DK6" s="23">
        <v>1</v>
      </c>
      <c r="DL6" s="23">
        <v>2</v>
      </c>
      <c r="DM6" s="109">
        <v>3</v>
      </c>
      <c r="DN6" s="109">
        <v>4</v>
      </c>
      <c r="DO6" s="109">
        <v>5</v>
      </c>
      <c r="DP6" s="109">
        <v>6</v>
      </c>
      <c r="DQ6" s="109">
        <v>7</v>
      </c>
      <c r="DR6" s="109">
        <v>8</v>
      </c>
      <c r="DS6" s="109">
        <v>9</v>
      </c>
      <c r="DT6" s="109">
        <v>10</v>
      </c>
      <c r="DU6" s="109">
        <v>11</v>
      </c>
      <c r="DV6" s="109">
        <v>12</v>
      </c>
      <c r="DW6" s="109">
        <v>13</v>
      </c>
      <c r="DX6" s="109">
        <v>14</v>
      </c>
      <c r="DY6" s="109">
        <v>15</v>
      </c>
      <c r="DZ6" s="109">
        <v>16</v>
      </c>
      <c r="EA6" s="109">
        <v>17</v>
      </c>
      <c r="EB6" s="109">
        <v>18</v>
      </c>
      <c r="EC6" s="109">
        <v>19</v>
      </c>
      <c r="ED6" s="109">
        <v>20</v>
      </c>
      <c r="EE6" s="109">
        <v>21</v>
      </c>
      <c r="EF6" s="109">
        <v>22</v>
      </c>
      <c r="EG6" s="109">
        <v>23</v>
      </c>
      <c r="EH6" s="109">
        <v>24</v>
      </c>
      <c r="EI6" s="109">
        <v>25</v>
      </c>
      <c r="EJ6" s="109">
        <v>26</v>
      </c>
      <c r="EK6" s="109">
        <v>27</v>
      </c>
      <c r="EL6" s="109">
        <v>28</v>
      </c>
      <c r="EM6" s="109">
        <v>29</v>
      </c>
      <c r="EN6" s="109">
        <v>30</v>
      </c>
      <c r="EO6" s="109">
        <v>31</v>
      </c>
      <c r="EP6" s="109">
        <v>32</v>
      </c>
      <c r="EQ6" s="109">
        <v>33</v>
      </c>
      <c r="ER6" s="109">
        <v>36</v>
      </c>
      <c r="ES6" s="109">
        <v>37</v>
      </c>
      <c r="ET6" s="109">
        <v>38</v>
      </c>
      <c r="EU6" s="109">
        <v>39</v>
      </c>
      <c r="EV6" s="109">
        <v>40</v>
      </c>
      <c r="EW6" s="109">
        <v>41</v>
      </c>
      <c r="EX6" s="109">
        <v>42</v>
      </c>
      <c r="EY6" s="109">
        <v>43</v>
      </c>
      <c r="EZ6" s="109">
        <v>49</v>
      </c>
      <c r="FA6" s="109">
        <v>50</v>
      </c>
      <c r="FB6" s="109">
        <v>51</v>
      </c>
      <c r="FC6" s="40" t="s">
        <v>10</v>
      </c>
      <c r="FD6" s="85" t="s">
        <v>11</v>
      </c>
      <c r="FE6" s="85" t="s">
        <v>56</v>
      </c>
      <c r="FF6" s="85" t="s">
        <v>12</v>
      </c>
      <c r="FG6" s="23">
        <v>1</v>
      </c>
      <c r="FH6" s="23">
        <v>2</v>
      </c>
      <c r="FI6" s="109">
        <v>3</v>
      </c>
      <c r="FJ6" s="109">
        <v>4</v>
      </c>
      <c r="FK6" s="109">
        <v>5</v>
      </c>
      <c r="FL6" s="109">
        <v>6</v>
      </c>
      <c r="FM6" s="109">
        <v>7</v>
      </c>
      <c r="FN6" s="109">
        <v>8</v>
      </c>
      <c r="FO6" s="109">
        <v>9</v>
      </c>
      <c r="FP6" s="109">
        <v>10</v>
      </c>
      <c r="FQ6" s="109">
        <v>11</v>
      </c>
      <c r="FR6" s="109">
        <v>12</v>
      </c>
      <c r="FS6" s="109">
        <v>13</v>
      </c>
      <c r="FT6" s="109">
        <v>14</v>
      </c>
      <c r="FU6" s="109">
        <v>15</v>
      </c>
      <c r="FV6" s="109">
        <v>16</v>
      </c>
      <c r="FW6" s="109">
        <v>17</v>
      </c>
      <c r="FX6" s="109">
        <v>18</v>
      </c>
      <c r="FY6" s="109">
        <v>19</v>
      </c>
      <c r="FZ6" s="109">
        <v>20</v>
      </c>
      <c r="GA6" s="109">
        <v>21</v>
      </c>
      <c r="GB6" s="109">
        <v>22</v>
      </c>
      <c r="GC6" s="109">
        <v>23</v>
      </c>
      <c r="GD6" s="109">
        <v>24</v>
      </c>
      <c r="GE6" s="109">
        <v>25</v>
      </c>
      <c r="GF6" s="109">
        <v>26</v>
      </c>
      <c r="GG6" s="109">
        <v>27</v>
      </c>
      <c r="GH6" s="109">
        <v>28</v>
      </c>
      <c r="GI6" s="109">
        <v>29</v>
      </c>
      <c r="GJ6" s="109">
        <v>30</v>
      </c>
      <c r="GK6" s="109">
        <v>31</v>
      </c>
      <c r="GL6" s="109">
        <v>32</v>
      </c>
      <c r="GM6" s="109">
        <v>33</v>
      </c>
      <c r="GN6" s="109">
        <v>36</v>
      </c>
      <c r="GO6" s="109">
        <v>37</v>
      </c>
      <c r="GP6" s="109">
        <v>38</v>
      </c>
      <c r="GQ6" s="109">
        <v>39</v>
      </c>
      <c r="GR6" s="109">
        <v>40</v>
      </c>
      <c r="GS6" s="109">
        <v>41</v>
      </c>
      <c r="GT6" s="109">
        <v>42</v>
      </c>
      <c r="GU6" s="109">
        <v>43</v>
      </c>
      <c r="GV6" s="109">
        <v>49</v>
      </c>
      <c r="GW6" s="109">
        <v>50</v>
      </c>
      <c r="GX6" s="109">
        <v>51</v>
      </c>
    </row>
    <row r="7" spans="1:206" ht="18" customHeight="1">
      <c r="A7" s="86" t="s">
        <v>11</v>
      </c>
      <c r="B7" s="249" t="s">
        <v>27</v>
      </c>
      <c r="C7" s="250"/>
      <c r="D7" s="243" t="s">
        <v>6</v>
      </c>
      <c r="E7" s="243"/>
      <c r="F7" s="243" t="s">
        <v>20</v>
      </c>
      <c r="G7" s="244"/>
      <c r="H7" s="87" t="s">
        <v>67</v>
      </c>
      <c r="I7" s="29" t="s">
        <v>22</v>
      </c>
      <c r="J7" s="88"/>
      <c r="K7" s="23">
        <v>51</v>
      </c>
      <c r="L7" s="107" t="s">
        <v>100</v>
      </c>
      <c r="M7" s="107" t="s">
        <v>100</v>
      </c>
      <c r="N7" s="107" t="s">
        <v>100</v>
      </c>
      <c r="O7" s="87" t="s">
        <v>71</v>
      </c>
      <c r="P7" s="29" t="s">
        <v>223</v>
      </c>
      <c r="Q7" s="130"/>
      <c r="R7" s="23">
        <v>33</v>
      </c>
      <c r="S7" s="70" t="s">
        <v>147</v>
      </c>
      <c r="T7" s="70" t="s">
        <v>147</v>
      </c>
      <c r="U7" s="70" t="s">
        <v>100</v>
      </c>
      <c r="V7" s="70" t="s">
        <v>100</v>
      </c>
      <c r="W7" s="70" t="s">
        <v>100</v>
      </c>
      <c r="X7" s="70" t="s">
        <v>100</v>
      </c>
      <c r="Y7" s="70" t="s">
        <v>100</v>
      </c>
      <c r="Z7" s="70" t="s">
        <v>100</v>
      </c>
      <c r="AA7" s="70" t="s">
        <v>100</v>
      </c>
      <c r="AB7" s="70" t="s">
        <v>100</v>
      </c>
      <c r="AC7" s="70" t="s">
        <v>100</v>
      </c>
      <c r="AD7" s="70" t="s">
        <v>100</v>
      </c>
      <c r="AE7" s="70" t="s">
        <v>100</v>
      </c>
      <c r="AF7" s="70" t="s">
        <v>100</v>
      </c>
      <c r="AG7" s="70"/>
      <c r="AH7" s="70"/>
      <c r="AI7" s="70"/>
      <c r="AJ7" s="70"/>
      <c r="AK7" s="70" t="s">
        <v>100</v>
      </c>
      <c r="AL7" s="70" t="s">
        <v>100</v>
      </c>
      <c r="AM7" s="70" t="s">
        <v>100</v>
      </c>
      <c r="AN7" s="70" t="s">
        <v>100</v>
      </c>
      <c r="AO7" s="70" t="s">
        <v>100</v>
      </c>
      <c r="AP7" s="70"/>
      <c r="AQ7" s="70"/>
      <c r="AR7" s="70"/>
      <c r="AS7" s="70"/>
      <c r="AT7" s="70" t="s">
        <v>100</v>
      </c>
      <c r="AU7" s="107" t="s">
        <v>100</v>
      </c>
      <c r="AV7" s="107"/>
      <c r="AW7" s="107" t="s">
        <v>100</v>
      </c>
      <c r="AX7" s="107" t="s">
        <v>100</v>
      </c>
      <c r="AY7" s="107" t="s">
        <v>100</v>
      </c>
      <c r="AZ7" s="107" t="s">
        <v>100</v>
      </c>
      <c r="BA7" s="107" t="s">
        <v>100</v>
      </c>
      <c r="BB7" s="107"/>
      <c r="BC7" s="107"/>
      <c r="BD7" s="107"/>
      <c r="BE7" s="107"/>
      <c r="BF7" s="107" t="s">
        <v>100</v>
      </c>
      <c r="BG7" s="107" t="s">
        <v>100</v>
      </c>
      <c r="BH7" s="107"/>
      <c r="BI7" s="107"/>
      <c r="BJ7" s="107" t="s">
        <v>100</v>
      </c>
      <c r="BK7" s="87" t="s">
        <v>74</v>
      </c>
      <c r="BL7" s="29" t="s">
        <v>22</v>
      </c>
      <c r="BM7" s="89"/>
      <c r="BN7" s="23">
        <v>51</v>
      </c>
      <c r="BO7" s="70" t="s">
        <v>147</v>
      </c>
      <c r="BP7" s="70" t="s">
        <v>147</v>
      </c>
      <c r="BQ7" s="107" t="s">
        <v>100</v>
      </c>
      <c r="BR7" s="107" t="s">
        <v>100</v>
      </c>
      <c r="BS7" s="107" t="s">
        <v>100</v>
      </c>
      <c r="BT7" s="107" t="s">
        <v>100</v>
      </c>
      <c r="BU7" s="107" t="s">
        <v>100</v>
      </c>
      <c r="BV7" s="107" t="s">
        <v>100</v>
      </c>
      <c r="BW7" s="107" t="s">
        <v>100</v>
      </c>
      <c r="BX7" s="107" t="s">
        <v>100</v>
      </c>
      <c r="BY7" s="107" t="s">
        <v>100</v>
      </c>
      <c r="BZ7" s="107" t="s">
        <v>100</v>
      </c>
      <c r="CA7" s="107" t="s">
        <v>100</v>
      </c>
      <c r="CB7" s="107" t="s">
        <v>100</v>
      </c>
      <c r="CC7" s="107" t="s">
        <v>100</v>
      </c>
      <c r="CD7" s="107" t="s">
        <v>100</v>
      </c>
      <c r="CE7" s="107" t="s">
        <v>100</v>
      </c>
      <c r="CF7" s="107" t="s">
        <v>100</v>
      </c>
      <c r="CG7" s="107" t="s">
        <v>100</v>
      </c>
      <c r="CH7" s="107" t="s">
        <v>100</v>
      </c>
      <c r="CI7" s="107" t="s">
        <v>100</v>
      </c>
      <c r="CJ7" s="107" t="s">
        <v>100</v>
      </c>
      <c r="CK7" s="107" t="s">
        <v>100</v>
      </c>
      <c r="CL7" s="107" t="s">
        <v>100</v>
      </c>
      <c r="CM7" s="107" t="s">
        <v>100</v>
      </c>
      <c r="CN7" s="107" t="s">
        <v>100</v>
      </c>
      <c r="CO7" s="107" t="s">
        <v>100</v>
      </c>
      <c r="CP7" s="107" t="s">
        <v>100</v>
      </c>
      <c r="CQ7" s="107" t="s">
        <v>100</v>
      </c>
      <c r="CR7" s="107" t="s">
        <v>100</v>
      </c>
      <c r="CS7" s="107" t="s">
        <v>100</v>
      </c>
      <c r="CT7" s="107" t="s">
        <v>100</v>
      </c>
      <c r="CU7" s="107" t="s">
        <v>100</v>
      </c>
      <c r="CV7" s="107" t="s">
        <v>100</v>
      </c>
      <c r="CW7" s="107" t="s">
        <v>100</v>
      </c>
      <c r="CX7" s="107" t="s">
        <v>100</v>
      </c>
      <c r="CY7" s="107" t="s">
        <v>100</v>
      </c>
      <c r="CZ7" s="107" t="s">
        <v>100</v>
      </c>
      <c r="DA7" s="107" t="s">
        <v>100</v>
      </c>
      <c r="DB7" s="107" t="s">
        <v>100</v>
      </c>
      <c r="DC7" s="107" t="s">
        <v>100</v>
      </c>
      <c r="DD7" s="107" t="s">
        <v>100</v>
      </c>
      <c r="DE7" s="107" t="s">
        <v>100</v>
      </c>
      <c r="DF7" s="107" t="s">
        <v>100</v>
      </c>
      <c r="DG7" s="87" t="s">
        <v>79</v>
      </c>
      <c r="DH7" s="29" t="s">
        <v>22</v>
      </c>
      <c r="DI7" s="89"/>
      <c r="DJ7" s="23">
        <v>39</v>
      </c>
      <c r="DK7" s="70" t="s">
        <v>147</v>
      </c>
      <c r="DL7" s="70" t="s">
        <v>147</v>
      </c>
      <c r="DM7" s="107" t="s">
        <v>100</v>
      </c>
      <c r="DN7" s="107"/>
      <c r="DO7" s="107" t="s">
        <v>100</v>
      </c>
      <c r="DP7" s="107" t="s">
        <v>100</v>
      </c>
      <c r="DQ7" s="107" t="s">
        <v>100</v>
      </c>
      <c r="DR7" s="107" t="s">
        <v>100</v>
      </c>
      <c r="DS7" s="107" t="s">
        <v>100</v>
      </c>
      <c r="DT7" s="107"/>
      <c r="DU7" s="107"/>
      <c r="DV7" s="107" t="s">
        <v>100</v>
      </c>
      <c r="DW7" s="107" t="s">
        <v>100</v>
      </c>
      <c r="DX7" s="107" t="s">
        <v>100</v>
      </c>
      <c r="DY7" s="107" t="s">
        <v>100</v>
      </c>
      <c r="DZ7" s="107" t="s">
        <v>100</v>
      </c>
      <c r="EA7" s="107" t="s">
        <v>100</v>
      </c>
      <c r="EB7" s="107" t="s">
        <v>100</v>
      </c>
      <c r="EC7" s="107" t="s">
        <v>100</v>
      </c>
      <c r="ED7" s="107" t="s">
        <v>100</v>
      </c>
      <c r="EE7" s="107" t="s">
        <v>100</v>
      </c>
      <c r="EF7" s="107"/>
      <c r="EG7" s="107" t="s">
        <v>100</v>
      </c>
      <c r="EH7" s="107" t="s">
        <v>100</v>
      </c>
      <c r="EI7" s="107" t="s">
        <v>100</v>
      </c>
      <c r="EJ7" s="107" t="s">
        <v>100</v>
      </c>
      <c r="EK7" s="107" t="s">
        <v>100</v>
      </c>
      <c r="EL7" s="107"/>
      <c r="EM7" s="107" t="s">
        <v>100</v>
      </c>
      <c r="EN7" s="107" t="s">
        <v>100</v>
      </c>
      <c r="EO7" s="107"/>
      <c r="EP7" s="107"/>
      <c r="EQ7" s="107" t="s">
        <v>100</v>
      </c>
      <c r="ER7" s="107" t="s">
        <v>100</v>
      </c>
      <c r="ES7" s="107" t="s">
        <v>100</v>
      </c>
      <c r="ET7" s="107" t="s">
        <v>100</v>
      </c>
      <c r="EU7" s="107" t="s">
        <v>100</v>
      </c>
      <c r="EV7" s="107"/>
      <c r="EW7" s="107" t="s">
        <v>100</v>
      </c>
      <c r="EX7" s="107" t="s">
        <v>100</v>
      </c>
      <c r="EY7" s="107" t="s">
        <v>100</v>
      </c>
      <c r="EZ7" s="107" t="s">
        <v>100</v>
      </c>
      <c r="FA7" s="107"/>
      <c r="FB7" s="106" t="s">
        <v>100</v>
      </c>
      <c r="FC7" s="87" t="s">
        <v>86</v>
      </c>
      <c r="FD7" s="29" t="s">
        <v>22</v>
      </c>
      <c r="FE7" s="89"/>
      <c r="FF7" s="23">
        <f aca="true" t="shared" si="4" ref="FF7:FF16">COUNTIF(FG7:GX7,"●")</f>
        <v>1</v>
      </c>
      <c r="FG7" s="18"/>
      <c r="FH7" s="18"/>
      <c r="FI7" s="34"/>
      <c r="FJ7" s="34"/>
      <c r="FK7" s="34"/>
      <c r="FL7" s="34" t="s">
        <v>100</v>
      </c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19"/>
    </row>
    <row r="8" spans="1:206" ht="18" customHeight="1">
      <c r="A8" s="21" t="s">
        <v>28</v>
      </c>
      <c r="B8" s="191">
        <f>F8/D8</f>
        <v>0.7222222222222222</v>
      </c>
      <c r="C8" s="192"/>
      <c r="D8" s="193">
        <f>I3+P3+BL3</f>
        <v>18</v>
      </c>
      <c r="E8" s="194"/>
      <c r="F8" s="247">
        <f>N4+BJ4+DF4</f>
        <v>13</v>
      </c>
      <c r="G8" s="248"/>
      <c r="H8" s="87" t="s">
        <v>68</v>
      </c>
      <c r="I8" s="29" t="s">
        <v>22</v>
      </c>
      <c r="J8" s="88"/>
      <c r="K8" s="23">
        <v>45</v>
      </c>
      <c r="L8" s="107" t="s">
        <v>100</v>
      </c>
      <c r="M8" s="107" t="s">
        <v>100</v>
      </c>
      <c r="N8" s="107" t="s">
        <v>100</v>
      </c>
      <c r="O8" s="87" t="s">
        <v>72</v>
      </c>
      <c r="P8" s="29" t="s">
        <v>223</v>
      </c>
      <c r="Q8" s="130"/>
      <c r="R8" s="23">
        <v>40</v>
      </c>
      <c r="S8" s="70" t="s">
        <v>147</v>
      </c>
      <c r="T8" s="70" t="s">
        <v>147</v>
      </c>
      <c r="U8" s="70" t="s">
        <v>100</v>
      </c>
      <c r="V8" s="70"/>
      <c r="W8" s="70" t="s">
        <v>100</v>
      </c>
      <c r="X8" s="70" t="s">
        <v>100</v>
      </c>
      <c r="Y8" s="70" t="s">
        <v>100</v>
      </c>
      <c r="Z8" s="70" t="s">
        <v>100</v>
      </c>
      <c r="AA8" s="70" t="s">
        <v>100</v>
      </c>
      <c r="AB8" s="70" t="s">
        <v>100</v>
      </c>
      <c r="AC8" s="70" t="s">
        <v>100</v>
      </c>
      <c r="AD8" s="70" t="s">
        <v>100</v>
      </c>
      <c r="AE8" s="70" t="s">
        <v>100</v>
      </c>
      <c r="AF8" s="70" t="s">
        <v>100</v>
      </c>
      <c r="AG8" s="70" t="s">
        <v>100</v>
      </c>
      <c r="AH8" s="70" t="s">
        <v>100</v>
      </c>
      <c r="AI8" s="70"/>
      <c r="AJ8" s="70" t="s">
        <v>100</v>
      </c>
      <c r="AK8" s="70"/>
      <c r="AL8" s="70" t="s">
        <v>100</v>
      </c>
      <c r="AM8" s="70" t="s">
        <v>100</v>
      </c>
      <c r="AN8" s="70" t="s">
        <v>100</v>
      </c>
      <c r="AO8" s="70"/>
      <c r="AP8" s="70" t="s">
        <v>100</v>
      </c>
      <c r="AQ8" s="70" t="s">
        <v>100</v>
      </c>
      <c r="AR8" s="70" t="s">
        <v>100</v>
      </c>
      <c r="AS8" s="70" t="s">
        <v>100</v>
      </c>
      <c r="AT8" s="70"/>
      <c r="AU8" s="107" t="s">
        <v>100</v>
      </c>
      <c r="AV8" s="107" t="s">
        <v>100</v>
      </c>
      <c r="AW8" s="107" t="s">
        <v>100</v>
      </c>
      <c r="AX8" s="107"/>
      <c r="AY8" s="107" t="s">
        <v>100</v>
      </c>
      <c r="AZ8" s="107" t="s">
        <v>100</v>
      </c>
      <c r="BA8" s="107" t="s">
        <v>100</v>
      </c>
      <c r="BB8" s="107" t="s">
        <v>100</v>
      </c>
      <c r="BC8" s="107" t="s">
        <v>147</v>
      </c>
      <c r="BD8" s="107"/>
      <c r="BE8" s="107"/>
      <c r="BF8" s="107" t="s">
        <v>100</v>
      </c>
      <c r="BG8" s="107" t="s">
        <v>100</v>
      </c>
      <c r="BH8" s="107" t="s">
        <v>100</v>
      </c>
      <c r="BI8" s="107" t="s">
        <v>100</v>
      </c>
      <c r="BJ8" s="107" t="s">
        <v>100</v>
      </c>
      <c r="BK8" s="87" t="s">
        <v>75</v>
      </c>
      <c r="BL8" s="29" t="s">
        <v>22</v>
      </c>
      <c r="BM8" s="89"/>
      <c r="BN8" s="23">
        <f aca="true" t="shared" si="5" ref="BN7:BN12">COUNTIF(BO8:DF8,"●")</f>
        <v>9</v>
      </c>
      <c r="BO8" s="70" t="s">
        <v>147</v>
      </c>
      <c r="BP8" s="70" t="s">
        <v>147</v>
      </c>
      <c r="BQ8" s="107"/>
      <c r="BR8" s="107"/>
      <c r="BS8" s="107" t="s">
        <v>100</v>
      </c>
      <c r="BT8" s="107" t="s">
        <v>100</v>
      </c>
      <c r="BU8" s="107" t="s">
        <v>100</v>
      </c>
      <c r="BV8" s="107"/>
      <c r="BW8" s="107" t="s">
        <v>100</v>
      </c>
      <c r="BX8" s="107"/>
      <c r="BY8" s="107" t="s">
        <v>100</v>
      </c>
      <c r="BZ8" s="107"/>
      <c r="CA8" s="107"/>
      <c r="CB8" s="107" t="s">
        <v>100</v>
      </c>
      <c r="CC8" s="107" t="s">
        <v>100</v>
      </c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87" t="s">
        <v>80</v>
      </c>
      <c r="DH8" s="29" t="s">
        <v>22</v>
      </c>
      <c r="DI8" s="89"/>
      <c r="DJ8" s="23">
        <f aca="true" t="shared" si="6" ref="DJ7:DJ17">COUNTIF(DK8:FB8,"●")</f>
        <v>0</v>
      </c>
      <c r="DK8" s="18"/>
      <c r="DL8" s="18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19"/>
      <c r="FC8" s="87" t="s">
        <v>87</v>
      </c>
      <c r="FD8" s="29" t="s">
        <v>22</v>
      </c>
      <c r="FE8" s="89"/>
      <c r="FF8" s="23">
        <f t="shared" si="4"/>
        <v>1</v>
      </c>
      <c r="FG8" s="18"/>
      <c r="FH8" s="18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 t="s">
        <v>100</v>
      </c>
      <c r="GO8" s="34"/>
      <c r="GP8" s="34"/>
      <c r="GQ8" s="34"/>
      <c r="GR8" s="34"/>
      <c r="GS8" s="34"/>
      <c r="GT8" s="34"/>
      <c r="GU8" s="34"/>
      <c r="GV8" s="34"/>
      <c r="GW8" s="34"/>
      <c r="GX8" s="19"/>
    </row>
    <row r="9" spans="1:206" ht="18" customHeight="1">
      <c r="A9" s="21" t="s">
        <v>13</v>
      </c>
      <c r="B9" s="191">
        <f>F9/D9</f>
        <v>0.3870967741935484</v>
      </c>
      <c r="C9" s="192"/>
      <c r="D9" s="193">
        <f>DH3+FD3+I20+P20</f>
        <v>31</v>
      </c>
      <c r="E9" s="194"/>
      <c r="F9" s="249">
        <f>FB4+GX4+N21+BJ21</f>
        <v>12</v>
      </c>
      <c r="G9" s="251"/>
      <c r="H9" s="87" t="s">
        <v>69</v>
      </c>
      <c r="I9" s="29" t="s">
        <v>22</v>
      </c>
      <c r="J9" s="88"/>
      <c r="K9" s="23">
        <f>COUNTIF(L9:N9,"●")</f>
        <v>0</v>
      </c>
      <c r="L9" s="107"/>
      <c r="M9" s="107"/>
      <c r="N9" s="107"/>
      <c r="O9" s="87" t="s">
        <v>237</v>
      </c>
      <c r="P9" s="29" t="s">
        <v>22</v>
      </c>
      <c r="Q9" s="130"/>
      <c r="R9" s="23">
        <v>40</v>
      </c>
      <c r="S9" s="18" t="s">
        <v>100</v>
      </c>
      <c r="T9" s="18" t="s">
        <v>100</v>
      </c>
      <c r="U9" s="18" t="s">
        <v>100</v>
      </c>
      <c r="V9" s="18" t="s">
        <v>100</v>
      </c>
      <c r="W9" s="18" t="s">
        <v>100</v>
      </c>
      <c r="X9" s="18" t="s">
        <v>100</v>
      </c>
      <c r="Y9" s="18" t="s">
        <v>100</v>
      </c>
      <c r="Z9" s="18" t="s">
        <v>100</v>
      </c>
      <c r="AA9" s="18" t="s">
        <v>100</v>
      </c>
      <c r="AB9" s="18"/>
      <c r="AC9" s="18" t="s">
        <v>100</v>
      </c>
      <c r="AD9" s="18"/>
      <c r="AE9" s="18" t="s">
        <v>100</v>
      </c>
      <c r="AF9" s="18" t="s">
        <v>100</v>
      </c>
      <c r="AG9" s="18" t="s">
        <v>100</v>
      </c>
      <c r="AH9" s="18" t="s">
        <v>100</v>
      </c>
      <c r="AI9" s="18" t="s">
        <v>100</v>
      </c>
      <c r="AJ9" s="18" t="s">
        <v>100</v>
      </c>
      <c r="AK9" s="18"/>
      <c r="AL9" s="18" t="s">
        <v>100</v>
      </c>
      <c r="AM9" s="18" t="s">
        <v>100</v>
      </c>
      <c r="AN9" s="18" t="s">
        <v>100</v>
      </c>
      <c r="AO9" s="18" t="s">
        <v>100</v>
      </c>
      <c r="AP9" s="18" t="s">
        <v>100</v>
      </c>
      <c r="AQ9" s="18" t="s">
        <v>100</v>
      </c>
      <c r="AR9" s="18" t="s">
        <v>100</v>
      </c>
      <c r="AS9" s="18" t="s">
        <v>100</v>
      </c>
      <c r="AT9" s="70" t="s">
        <v>100</v>
      </c>
      <c r="AU9" s="107"/>
      <c r="AV9" s="107" t="s">
        <v>100</v>
      </c>
      <c r="AW9" s="107" t="s">
        <v>100</v>
      </c>
      <c r="AX9" s="107"/>
      <c r="AY9" s="107" t="s">
        <v>100</v>
      </c>
      <c r="AZ9" s="107"/>
      <c r="BA9" s="107" t="s">
        <v>100</v>
      </c>
      <c r="BB9" s="107" t="s">
        <v>100</v>
      </c>
      <c r="BC9" s="107" t="s">
        <v>100</v>
      </c>
      <c r="BD9" s="107"/>
      <c r="BE9" s="107" t="s">
        <v>100</v>
      </c>
      <c r="BF9" s="107" t="s">
        <v>100</v>
      </c>
      <c r="BG9" s="107" t="s">
        <v>100</v>
      </c>
      <c r="BH9" s="107" t="s">
        <v>100</v>
      </c>
      <c r="BI9" s="107" t="s">
        <v>100</v>
      </c>
      <c r="BJ9" s="107" t="s">
        <v>100</v>
      </c>
      <c r="BK9" s="87" t="s">
        <v>76</v>
      </c>
      <c r="BL9" s="29" t="s">
        <v>22</v>
      </c>
      <c r="BM9" s="89"/>
      <c r="BN9" s="23">
        <f t="shared" si="5"/>
        <v>9</v>
      </c>
      <c r="BO9" s="70" t="s">
        <v>147</v>
      </c>
      <c r="BP9" s="70" t="s">
        <v>147</v>
      </c>
      <c r="BQ9" s="107"/>
      <c r="BR9" s="107"/>
      <c r="BS9" s="107" t="s">
        <v>100</v>
      </c>
      <c r="BT9" s="107" t="s">
        <v>100</v>
      </c>
      <c r="BU9" s="107" t="s">
        <v>100</v>
      </c>
      <c r="BV9" s="107"/>
      <c r="BW9" s="107" t="s">
        <v>100</v>
      </c>
      <c r="BX9" s="107"/>
      <c r="BY9" s="107" t="s">
        <v>100</v>
      </c>
      <c r="BZ9" s="107"/>
      <c r="CA9" s="107"/>
      <c r="CB9" s="107" t="s">
        <v>100</v>
      </c>
      <c r="CC9" s="107" t="s">
        <v>100</v>
      </c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87" t="s">
        <v>81</v>
      </c>
      <c r="DH9" s="29" t="s">
        <v>22</v>
      </c>
      <c r="DI9" s="89"/>
      <c r="DJ9" s="23">
        <v>40</v>
      </c>
      <c r="DK9" s="70" t="s">
        <v>147</v>
      </c>
      <c r="DL9" s="70" t="s">
        <v>147</v>
      </c>
      <c r="DM9" s="107" t="s">
        <v>100</v>
      </c>
      <c r="DN9" s="107"/>
      <c r="DO9" s="107" t="s">
        <v>100</v>
      </c>
      <c r="DP9" s="107" t="s">
        <v>100</v>
      </c>
      <c r="DQ9" s="107" t="s">
        <v>100</v>
      </c>
      <c r="DR9" s="107" t="s">
        <v>100</v>
      </c>
      <c r="DS9" s="107" t="s">
        <v>100</v>
      </c>
      <c r="DT9" s="107" t="s">
        <v>100</v>
      </c>
      <c r="DU9" s="107" t="s">
        <v>100</v>
      </c>
      <c r="DV9" s="107" t="s">
        <v>100</v>
      </c>
      <c r="DW9" s="107" t="s">
        <v>100</v>
      </c>
      <c r="DX9" s="107" t="s">
        <v>100</v>
      </c>
      <c r="DY9" s="107" t="s">
        <v>100</v>
      </c>
      <c r="DZ9" s="107" t="s">
        <v>100</v>
      </c>
      <c r="EA9" s="107"/>
      <c r="EB9" s="107" t="s">
        <v>100</v>
      </c>
      <c r="EC9" s="107"/>
      <c r="ED9" s="107" t="s">
        <v>100</v>
      </c>
      <c r="EE9" s="107" t="s">
        <v>100</v>
      </c>
      <c r="EF9" s="107"/>
      <c r="EG9" s="107" t="s">
        <v>100</v>
      </c>
      <c r="EH9" s="107" t="s">
        <v>100</v>
      </c>
      <c r="EI9" s="107"/>
      <c r="EJ9" s="107" t="s">
        <v>100</v>
      </c>
      <c r="EK9" s="107" t="s">
        <v>100</v>
      </c>
      <c r="EL9" s="107"/>
      <c r="EM9" s="107" t="s">
        <v>100</v>
      </c>
      <c r="EN9" s="107" t="s">
        <v>100</v>
      </c>
      <c r="EO9" s="107" t="s">
        <v>100</v>
      </c>
      <c r="EP9" s="107"/>
      <c r="EQ9" s="107" t="s">
        <v>100</v>
      </c>
      <c r="ER9" s="107" t="s">
        <v>100</v>
      </c>
      <c r="ES9" s="107" t="s">
        <v>100</v>
      </c>
      <c r="ET9" s="107" t="s">
        <v>100</v>
      </c>
      <c r="EU9" s="107" t="s">
        <v>100</v>
      </c>
      <c r="EV9" s="107"/>
      <c r="EW9" s="107"/>
      <c r="EX9" s="107" t="s">
        <v>100</v>
      </c>
      <c r="EY9" s="107" t="s">
        <v>100</v>
      </c>
      <c r="EZ9" s="107" t="s">
        <v>100</v>
      </c>
      <c r="FA9" s="107" t="s">
        <v>100</v>
      </c>
      <c r="FB9" s="106" t="s">
        <v>100</v>
      </c>
      <c r="FC9" s="87" t="s">
        <v>91</v>
      </c>
      <c r="FD9" s="29" t="s">
        <v>22</v>
      </c>
      <c r="FE9" s="89"/>
      <c r="FF9" s="23">
        <f t="shared" si="4"/>
        <v>12</v>
      </c>
      <c r="FG9" s="18"/>
      <c r="FH9" s="18"/>
      <c r="FI9" s="34" t="s">
        <v>100</v>
      </c>
      <c r="FJ9" s="34"/>
      <c r="FK9" s="34"/>
      <c r="FL9" s="34" t="s">
        <v>100</v>
      </c>
      <c r="FM9" s="34" t="s">
        <v>100</v>
      </c>
      <c r="FN9" s="34" t="s">
        <v>100</v>
      </c>
      <c r="FO9" s="34" t="s">
        <v>100</v>
      </c>
      <c r="FP9" s="34" t="s">
        <v>100</v>
      </c>
      <c r="FQ9" s="34"/>
      <c r="FR9" s="34"/>
      <c r="FS9" s="34" t="s">
        <v>100</v>
      </c>
      <c r="FT9" s="34" t="s">
        <v>100</v>
      </c>
      <c r="FU9" s="34"/>
      <c r="FV9" s="34"/>
      <c r="FW9" s="34"/>
      <c r="FX9" s="34"/>
      <c r="FY9" s="34"/>
      <c r="FZ9" s="34"/>
      <c r="GA9" s="34"/>
      <c r="GB9" s="34" t="s">
        <v>100</v>
      </c>
      <c r="GC9" s="34" t="s">
        <v>100</v>
      </c>
      <c r="GD9" s="34"/>
      <c r="GE9" s="34"/>
      <c r="GF9" s="34"/>
      <c r="GG9" s="34"/>
      <c r="GH9" s="34"/>
      <c r="GI9" s="34" t="s">
        <v>100</v>
      </c>
      <c r="GJ9" s="34" t="s">
        <v>100</v>
      </c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19"/>
    </row>
    <row r="10" spans="1:206" ht="18" customHeight="1">
      <c r="A10" s="21" t="s">
        <v>14</v>
      </c>
      <c r="B10" s="191">
        <f>F10/D10</f>
        <v>0.3684210526315789</v>
      </c>
      <c r="C10" s="192"/>
      <c r="D10" s="193">
        <f>BL20+DH20+FD20</f>
        <v>19</v>
      </c>
      <c r="E10" s="194"/>
      <c r="F10" s="249">
        <f>DF21+FB21+GX21</f>
        <v>7</v>
      </c>
      <c r="G10" s="251"/>
      <c r="H10" s="87" t="s">
        <v>70</v>
      </c>
      <c r="I10" s="29" t="s">
        <v>22</v>
      </c>
      <c r="J10" s="88"/>
      <c r="K10" s="23">
        <v>44</v>
      </c>
      <c r="L10" s="107" t="s">
        <v>100</v>
      </c>
      <c r="M10" s="107" t="s">
        <v>100</v>
      </c>
      <c r="N10" s="107" t="s">
        <v>100</v>
      </c>
      <c r="O10" s="87" t="s">
        <v>204</v>
      </c>
      <c r="P10" s="29" t="s">
        <v>223</v>
      </c>
      <c r="Q10" s="130"/>
      <c r="R10" s="23">
        <v>30</v>
      </c>
      <c r="S10" s="70"/>
      <c r="T10" s="18" t="s">
        <v>100</v>
      </c>
      <c r="U10" s="18" t="s">
        <v>100</v>
      </c>
      <c r="V10" s="18"/>
      <c r="W10" s="18"/>
      <c r="X10" s="18" t="s">
        <v>100</v>
      </c>
      <c r="Y10" s="18" t="s">
        <v>100</v>
      </c>
      <c r="Z10" s="18" t="s">
        <v>100</v>
      </c>
      <c r="AA10" s="18"/>
      <c r="AB10" s="18" t="s">
        <v>100</v>
      </c>
      <c r="AC10" s="18" t="s">
        <v>100</v>
      </c>
      <c r="AD10" s="18"/>
      <c r="AE10" s="18" t="s">
        <v>100</v>
      </c>
      <c r="AF10" s="18"/>
      <c r="AG10" s="18" t="s">
        <v>100</v>
      </c>
      <c r="AH10" s="18"/>
      <c r="AI10" s="18" t="s">
        <v>100</v>
      </c>
      <c r="AJ10" s="18"/>
      <c r="AK10" s="18" t="s">
        <v>100</v>
      </c>
      <c r="AL10" s="18"/>
      <c r="AM10" s="18" t="s">
        <v>100</v>
      </c>
      <c r="AN10" s="18"/>
      <c r="AO10" s="18"/>
      <c r="AP10" s="18"/>
      <c r="AQ10" s="18"/>
      <c r="AR10" s="18"/>
      <c r="AS10" s="18"/>
      <c r="AT10" s="18"/>
      <c r="AU10" s="34" t="s">
        <v>100</v>
      </c>
      <c r="AV10" s="34" t="s">
        <v>100</v>
      </c>
      <c r="AW10" s="34" t="s">
        <v>100</v>
      </c>
      <c r="AX10" s="34" t="s">
        <v>100</v>
      </c>
      <c r="AY10" s="34" t="s">
        <v>100</v>
      </c>
      <c r="AZ10" s="34"/>
      <c r="BA10" s="107" t="s">
        <v>100</v>
      </c>
      <c r="BB10" s="107" t="s">
        <v>100</v>
      </c>
      <c r="BC10" s="107" t="s">
        <v>100</v>
      </c>
      <c r="BD10" s="107"/>
      <c r="BE10" s="107" t="s">
        <v>100</v>
      </c>
      <c r="BF10" s="107" t="s">
        <v>100</v>
      </c>
      <c r="BG10" s="107"/>
      <c r="BH10" s="107" t="s">
        <v>100</v>
      </c>
      <c r="BI10" s="107" t="s">
        <v>100</v>
      </c>
      <c r="BJ10" s="107" t="s">
        <v>100</v>
      </c>
      <c r="BK10" s="87" t="s">
        <v>77</v>
      </c>
      <c r="BL10" s="29" t="s">
        <v>22</v>
      </c>
      <c r="BM10" s="89"/>
      <c r="BN10" s="23">
        <v>44</v>
      </c>
      <c r="BO10" s="70" t="s">
        <v>147</v>
      </c>
      <c r="BP10" s="70" t="s">
        <v>147</v>
      </c>
      <c r="BQ10" s="107" t="s">
        <v>100</v>
      </c>
      <c r="BR10" s="107" t="s">
        <v>100</v>
      </c>
      <c r="BS10" s="107" t="s">
        <v>100</v>
      </c>
      <c r="BT10" s="107" t="s">
        <v>100</v>
      </c>
      <c r="BU10" s="107" t="s">
        <v>100</v>
      </c>
      <c r="BV10" s="107" t="s">
        <v>100</v>
      </c>
      <c r="BW10" s="107" t="s">
        <v>100</v>
      </c>
      <c r="BX10" s="107" t="s">
        <v>100</v>
      </c>
      <c r="BY10" s="107" t="s">
        <v>100</v>
      </c>
      <c r="BZ10" s="107" t="s">
        <v>100</v>
      </c>
      <c r="CA10" s="107" t="s">
        <v>100</v>
      </c>
      <c r="CB10" s="107" t="s">
        <v>100</v>
      </c>
      <c r="CC10" s="107"/>
      <c r="CD10" s="107" t="s">
        <v>100</v>
      </c>
      <c r="CE10" s="107" t="s">
        <v>100</v>
      </c>
      <c r="CF10" s="107" t="s">
        <v>100</v>
      </c>
      <c r="CG10" s="107"/>
      <c r="CH10" s="107" t="s">
        <v>100</v>
      </c>
      <c r="CI10" s="107"/>
      <c r="CJ10" s="107" t="s">
        <v>100</v>
      </c>
      <c r="CK10" s="107"/>
      <c r="CL10" s="107" t="s">
        <v>100</v>
      </c>
      <c r="CM10" s="107" t="s">
        <v>100</v>
      </c>
      <c r="CN10" s="107" t="s">
        <v>100</v>
      </c>
      <c r="CO10" s="107" t="s">
        <v>100</v>
      </c>
      <c r="CP10" s="107" t="s">
        <v>100</v>
      </c>
      <c r="CQ10" s="107" t="s">
        <v>100</v>
      </c>
      <c r="CR10" s="107" t="s">
        <v>100</v>
      </c>
      <c r="CS10" s="107" t="s">
        <v>100</v>
      </c>
      <c r="CT10" s="107" t="s">
        <v>100</v>
      </c>
      <c r="CU10" s="107" t="s">
        <v>100</v>
      </c>
      <c r="CV10" s="107" t="s">
        <v>100</v>
      </c>
      <c r="CW10" s="107"/>
      <c r="CX10" s="107" t="s">
        <v>100</v>
      </c>
      <c r="CY10" s="107" t="s">
        <v>100</v>
      </c>
      <c r="CZ10" s="107" t="s">
        <v>100</v>
      </c>
      <c r="DA10" s="107" t="s">
        <v>100</v>
      </c>
      <c r="DB10" s="107" t="s">
        <v>100</v>
      </c>
      <c r="DC10" s="107" t="s">
        <v>100</v>
      </c>
      <c r="DD10" s="107" t="s">
        <v>100</v>
      </c>
      <c r="DE10" s="107" t="s">
        <v>100</v>
      </c>
      <c r="DF10" s="107" t="s">
        <v>100</v>
      </c>
      <c r="DG10" s="87" t="s">
        <v>82</v>
      </c>
      <c r="DH10" s="29" t="s">
        <v>22</v>
      </c>
      <c r="DI10" s="89"/>
      <c r="DJ10" s="23">
        <v>40</v>
      </c>
      <c r="DK10" s="70" t="s">
        <v>147</v>
      </c>
      <c r="DL10" s="70" t="s">
        <v>147</v>
      </c>
      <c r="DM10" s="107" t="s">
        <v>100</v>
      </c>
      <c r="DN10" s="107"/>
      <c r="DO10" s="107" t="s">
        <v>100</v>
      </c>
      <c r="DP10" s="107" t="s">
        <v>100</v>
      </c>
      <c r="DQ10" s="107" t="s">
        <v>100</v>
      </c>
      <c r="DR10" s="107" t="s">
        <v>100</v>
      </c>
      <c r="DS10" s="107" t="s">
        <v>100</v>
      </c>
      <c r="DT10" s="107" t="s">
        <v>100</v>
      </c>
      <c r="DU10" s="107" t="s">
        <v>100</v>
      </c>
      <c r="DV10" s="107" t="s">
        <v>100</v>
      </c>
      <c r="DW10" s="107" t="s">
        <v>100</v>
      </c>
      <c r="DX10" s="107"/>
      <c r="DY10" s="107" t="s">
        <v>100</v>
      </c>
      <c r="DZ10" s="107" t="s">
        <v>100</v>
      </c>
      <c r="EA10" s="107" t="s">
        <v>100</v>
      </c>
      <c r="EB10" s="107" t="s">
        <v>100</v>
      </c>
      <c r="EC10" s="107" t="s">
        <v>100</v>
      </c>
      <c r="ED10" s="107" t="s">
        <v>100</v>
      </c>
      <c r="EE10" s="107" t="s">
        <v>100</v>
      </c>
      <c r="EF10" s="107" t="s">
        <v>100</v>
      </c>
      <c r="EG10" s="107" t="s">
        <v>100</v>
      </c>
      <c r="EH10" s="107"/>
      <c r="EI10" s="107"/>
      <c r="EJ10" s="107" t="s">
        <v>100</v>
      </c>
      <c r="EK10" s="107" t="s">
        <v>100</v>
      </c>
      <c r="EL10" s="107"/>
      <c r="EM10" s="107"/>
      <c r="EN10" s="107" t="s">
        <v>100</v>
      </c>
      <c r="EO10" s="107" t="s">
        <v>100</v>
      </c>
      <c r="EP10" s="107" t="s">
        <v>100</v>
      </c>
      <c r="EQ10" s="107" t="s">
        <v>100</v>
      </c>
      <c r="ER10" s="107"/>
      <c r="ES10" s="107" t="s">
        <v>100</v>
      </c>
      <c r="ET10" s="107" t="s">
        <v>100</v>
      </c>
      <c r="EU10" s="107" t="s">
        <v>100</v>
      </c>
      <c r="EV10" s="107"/>
      <c r="EW10" s="107" t="s">
        <v>100</v>
      </c>
      <c r="EX10" s="107" t="s">
        <v>100</v>
      </c>
      <c r="EY10" s="107"/>
      <c r="EZ10" s="107" t="s">
        <v>100</v>
      </c>
      <c r="FA10" s="107" t="s">
        <v>100</v>
      </c>
      <c r="FB10" s="106" t="s">
        <v>100</v>
      </c>
      <c r="FC10" s="87" t="s">
        <v>88</v>
      </c>
      <c r="FD10" s="29" t="s">
        <v>22</v>
      </c>
      <c r="FE10" s="89"/>
      <c r="FF10" s="23">
        <v>51</v>
      </c>
      <c r="FG10" s="70" t="s">
        <v>147</v>
      </c>
      <c r="FH10" s="70" t="s">
        <v>147</v>
      </c>
      <c r="FI10" s="107" t="s">
        <v>100</v>
      </c>
      <c r="FJ10" s="107"/>
      <c r="FK10" s="107" t="s">
        <v>100</v>
      </c>
      <c r="FL10" s="107" t="s">
        <v>100</v>
      </c>
      <c r="FM10" s="107" t="s">
        <v>100</v>
      </c>
      <c r="FN10" s="107" t="s">
        <v>100</v>
      </c>
      <c r="FO10" s="107" t="s">
        <v>100</v>
      </c>
      <c r="FP10" s="107" t="s">
        <v>100</v>
      </c>
      <c r="FQ10" s="107" t="s">
        <v>100</v>
      </c>
      <c r="FR10" s="107" t="s">
        <v>100</v>
      </c>
      <c r="FS10" s="107" t="s">
        <v>100</v>
      </c>
      <c r="FT10" s="107" t="s">
        <v>100</v>
      </c>
      <c r="FU10" s="107" t="s">
        <v>100</v>
      </c>
      <c r="FV10" s="107" t="s">
        <v>100</v>
      </c>
      <c r="FW10" s="107" t="s">
        <v>100</v>
      </c>
      <c r="FX10" s="107" t="s">
        <v>100</v>
      </c>
      <c r="FY10" s="107" t="s">
        <v>100</v>
      </c>
      <c r="FZ10" s="107" t="s">
        <v>100</v>
      </c>
      <c r="GA10" s="107" t="s">
        <v>100</v>
      </c>
      <c r="GB10" s="107" t="s">
        <v>100</v>
      </c>
      <c r="GC10" s="107" t="s">
        <v>100</v>
      </c>
      <c r="GD10" s="107" t="s">
        <v>100</v>
      </c>
      <c r="GE10" s="107" t="s">
        <v>100</v>
      </c>
      <c r="GF10" s="107" t="s">
        <v>100</v>
      </c>
      <c r="GG10" s="107" t="s">
        <v>100</v>
      </c>
      <c r="GH10" s="107" t="s">
        <v>100</v>
      </c>
      <c r="GI10" s="107" t="s">
        <v>100</v>
      </c>
      <c r="GJ10" s="107" t="s">
        <v>100</v>
      </c>
      <c r="GK10" s="107" t="s">
        <v>100</v>
      </c>
      <c r="GL10" s="107" t="s">
        <v>100</v>
      </c>
      <c r="GM10" s="107" t="s">
        <v>100</v>
      </c>
      <c r="GN10" s="107" t="s">
        <v>100</v>
      </c>
      <c r="GO10" s="34" t="s">
        <v>100</v>
      </c>
      <c r="GP10" s="34" t="s">
        <v>100</v>
      </c>
      <c r="GQ10" s="34" t="s">
        <v>100</v>
      </c>
      <c r="GR10" s="34"/>
      <c r="GS10" s="34" t="s">
        <v>100</v>
      </c>
      <c r="GT10" s="34" t="s">
        <v>100</v>
      </c>
      <c r="GU10" s="34" t="s">
        <v>100</v>
      </c>
      <c r="GV10" s="107" t="s">
        <v>100</v>
      </c>
      <c r="GW10" s="107" t="s">
        <v>100</v>
      </c>
      <c r="GX10" s="19" t="s">
        <v>100</v>
      </c>
    </row>
    <row r="11" spans="1:206" ht="18" customHeight="1">
      <c r="A11" s="21" t="s">
        <v>148</v>
      </c>
      <c r="B11" s="193">
        <v>1</v>
      </c>
      <c r="C11" s="205"/>
      <c r="D11" s="205"/>
      <c r="E11" s="205"/>
      <c r="F11" s="205"/>
      <c r="G11" s="206"/>
      <c r="H11" s="87" t="s">
        <v>99</v>
      </c>
      <c r="I11" s="29" t="s">
        <v>22</v>
      </c>
      <c r="J11" s="88"/>
      <c r="K11" s="23">
        <f>COUNTIF(L11:N11,"●")</f>
        <v>0</v>
      </c>
      <c r="L11" s="107"/>
      <c r="M11" s="107"/>
      <c r="N11" s="107"/>
      <c r="O11" s="87"/>
      <c r="P11" s="2"/>
      <c r="Q11" s="130"/>
      <c r="R11" s="23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87" t="s">
        <v>78</v>
      </c>
      <c r="BL11" s="29" t="s">
        <v>22</v>
      </c>
      <c r="BM11" s="89"/>
      <c r="BN11" s="23">
        <v>47</v>
      </c>
      <c r="BO11" s="70" t="s">
        <v>147</v>
      </c>
      <c r="BP11" s="70" t="s">
        <v>147</v>
      </c>
      <c r="BQ11" s="107" t="s">
        <v>100</v>
      </c>
      <c r="BR11" s="107"/>
      <c r="BS11" s="107" t="s">
        <v>100</v>
      </c>
      <c r="BT11" s="107" t="s">
        <v>100</v>
      </c>
      <c r="BU11" s="107" t="s">
        <v>100</v>
      </c>
      <c r="BV11" s="107" t="s">
        <v>100</v>
      </c>
      <c r="BW11" s="107" t="s">
        <v>100</v>
      </c>
      <c r="BX11" s="107" t="s">
        <v>100</v>
      </c>
      <c r="BY11" s="107" t="s">
        <v>100</v>
      </c>
      <c r="BZ11" s="107" t="s">
        <v>100</v>
      </c>
      <c r="CA11" s="107" t="s">
        <v>100</v>
      </c>
      <c r="CB11" s="107" t="s">
        <v>100</v>
      </c>
      <c r="CC11" s="107" t="s">
        <v>100</v>
      </c>
      <c r="CD11" s="107" t="s">
        <v>100</v>
      </c>
      <c r="CE11" s="107" t="s">
        <v>100</v>
      </c>
      <c r="CF11" s="107" t="s">
        <v>100</v>
      </c>
      <c r="CG11" s="107" t="s">
        <v>100</v>
      </c>
      <c r="CH11" s="107" t="s">
        <v>100</v>
      </c>
      <c r="CI11" s="107" t="s">
        <v>100</v>
      </c>
      <c r="CJ11" s="107" t="s">
        <v>100</v>
      </c>
      <c r="CK11" s="107" t="s">
        <v>100</v>
      </c>
      <c r="CL11" s="107" t="s">
        <v>100</v>
      </c>
      <c r="CM11" s="107" t="s">
        <v>100</v>
      </c>
      <c r="CN11" s="107" t="s">
        <v>100</v>
      </c>
      <c r="CO11" s="107" t="s">
        <v>100</v>
      </c>
      <c r="CP11" s="107" t="s">
        <v>100</v>
      </c>
      <c r="CQ11" s="107" t="s">
        <v>100</v>
      </c>
      <c r="CR11" s="107" t="s">
        <v>100</v>
      </c>
      <c r="CS11" s="107" t="s">
        <v>100</v>
      </c>
      <c r="CT11" s="107" t="s">
        <v>100</v>
      </c>
      <c r="CU11" s="107" t="s">
        <v>100</v>
      </c>
      <c r="CV11" s="107" t="s">
        <v>100</v>
      </c>
      <c r="CW11" s="107" t="s">
        <v>100</v>
      </c>
      <c r="CX11" s="107" t="s">
        <v>100</v>
      </c>
      <c r="CY11" s="107" t="s">
        <v>100</v>
      </c>
      <c r="CZ11" s="107"/>
      <c r="DA11" s="107" t="s">
        <v>100</v>
      </c>
      <c r="DB11" s="107" t="s">
        <v>100</v>
      </c>
      <c r="DC11" s="107" t="s">
        <v>100</v>
      </c>
      <c r="DD11" s="107" t="s">
        <v>100</v>
      </c>
      <c r="DE11" s="107" t="s">
        <v>100</v>
      </c>
      <c r="DF11" s="107" t="s">
        <v>100</v>
      </c>
      <c r="DG11" s="87" t="s">
        <v>83</v>
      </c>
      <c r="DH11" s="29" t="s">
        <v>22</v>
      </c>
      <c r="DI11" s="89"/>
      <c r="DJ11" s="23">
        <v>51</v>
      </c>
      <c r="DK11" s="70" t="s">
        <v>147</v>
      </c>
      <c r="DL11" s="70" t="s">
        <v>147</v>
      </c>
      <c r="DM11" s="107" t="s">
        <v>100</v>
      </c>
      <c r="DN11" s="107" t="s">
        <v>100</v>
      </c>
      <c r="DO11" s="107" t="s">
        <v>100</v>
      </c>
      <c r="DP11" s="107" t="s">
        <v>100</v>
      </c>
      <c r="DQ11" s="107" t="s">
        <v>100</v>
      </c>
      <c r="DR11" s="107" t="s">
        <v>100</v>
      </c>
      <c r="DS11" s="107" t="s">
        <v>100</v>
      </c>
      <c r="DT11" s="107" t="s">
        <v>100</v>
      </c>
      <c r="DU11" s="107" t="s">
        <v>100</v>
      </c>
      <c r="DV11" s="107" t="s">
        <v>100</v>
      </c>
      <c r="DW11" s="107" t="s">
        <v>100</v>
      </c>
      <c r="DX11" s="107" t="s">
        <v>100</v>
      </c>
      <c r="DY11" s="107" t="s">
        <v>100</v>
      </c>
      <c r="DZ11" s="107" t="s">
        <v>100</v>
      </c>
      <c r="EA11" s="107" t="s">
        <v>100</v>
      </c>
      <c r="EB11" s="107" t="s">
        <v>100</v>
      </c>
      <c r="EC11" s="107" t="s">
        <v>100</v>
      </c>
      <c r="ED11" s="107" t="s">
        <v>100</v>
      </c>
      <c r="EE11" s="107" t="s">
        <v>100</v>
      </c>
      <c r="EF11" s="107" t="s">
        <v>100</v>
      </c>
      <c r="EG11" s="107" t="s">
        <v>100</v>
      </c>
      <c r="EH11" s="107" t="s">
        <v>100</v>
      </c>
      <c r="EI11" s="107" t="s">
        <v>100</v>
      </c>
      <c r="EJ11" s="107" t="s">
        <v>100</v>
      </c>
      <c r="EK11" s="107" t="s">
        <v>100</v>
      </c>
      <c r="EL11" s="107" t="s">
        <v>100</v>
      </c>
      <c r="EM11" s="107" t="s">
        <v>100</v>
      </c>
      <c r="EN11" s="107" t="s">
        <v>100</v>
      </c>
      <c r="EO11" s="107" t="s">
        <v>100</v>
      </c>
      <c r="EP11" s="107" t="s">
        <v>100</v>
      </c>
      <c r="EQ11" s="107" t="s">
        <v>100</v>
      </c>
      <c r="ER11" s="107" t="s">
        <v>100</v>
      </c>
      <c r="ES11" s="107" t="s">
        <v>100</v>
      </c>
      <c r="ET11" s="107" t="s">
        <v>100</v>
      </c>
      <c r="EU11" s="107" t="s">
        <v>100</v>
      </c>
      <c r="EV11" s="107" t="s">
        <v>100</v>
      </c>
      <c r="EW11" s="107" t="s">
        <v>100</v>
      </c>
      <c r="EX11" s="107" t="s">
        <v>100</v>
      </c>
      <c r="EY11" s="107" t="s">
        <v>100</v>
      </c>
      <c r="EZ11" s="107" t="s">
        <v>100</v>
      </c>
      <c r="FA11" s="107" t="s">
        <v>100</v>
      </c>
      <c r="FB11" s="106" t="s">
        <v>100</v>
      </c>
      <c r="FC11" s="87" t="s">
        <v>89</v>
      </c>
      <c r="FD11" s="29" t="s">
        <v>22</v>
      </c>
      <c r="FE11" s="89"/>
      <c r="FF11" s="23">
        <v>51</v>
      </c>
      <c r="FG11" s="70" t="s">
        <v>147</v>
      </c>
      <c r="FH11" s="70" t="s">
        <v>147</v>
      </c>
      <c r="FI11" s="107" t="s">
        <v>100</v>
      </c>
      <c r="FJ11" s="107"/>
      <c r="FK11" s="107"/>
      <c r="FL11" s="107"/>
      <c r="FM11" s="107" t="s">
        <v>100</v>
      </c>
      <c r="FN11" s="107" t="s">
        <v>100</v>
      </c>
      <c r="FO11" s="107" t="s">
        <v>100</v>
      </c>
      <c r="FP11" s="107" t="s">
        <v>100</v>
      </c>
      <c r="FQ11" s="107" t="s">
        <v>100</v>
      </c>
      <c r="FR11" s="107" t="s">
        <v>100</v>
      </c>
      <c r="FS11" s="107" t="s">
        <v>100</v>
      </c>
      <c r="FT11" s="107" t="s">
        <v>100</v>
      </c>
      <c r="FU11" s="107" t="s">
        <v>100</v>
      </c>
      <c r="FV11" s="107" t="s">
        <v>100</v>
      </c>
      <c r="FW11" s="107" t="s">
        <v>100</v>
      </c>
      <c r="FX11" s="107" t="s">
        <v>100</v>
      </c>
      <c r="FY11" s="107" t="s">
        <v>100</v>
      </c>
      <c r="FZ11" s="107" t="s">
        <v>100</v>
      </c>
      <c r="GA11" s="107" t="s">
        <v>100</v>
      </c>
      <c r="GB11" s="107" t="s">
        <v>100</v>
      </c>
      <c r="GC11" s="107" t="s">
        <v>100</v>
      </c>
      <c r="GD11" s="107" t="s">
        <v>100</v>
      </c>
      <c r="GE11" s="107" t="s">
        <v>100</v>
      </c>
      <c r="GF11" s="107" t="s">
        <v>100</v>
      </c>
      <c r="GG11" s="107" t="s">
        <v>100</v>
      </c>
      <c r="GH11" s="107" t="s">
        <v>100</v>
      </c>
      <c r="GI11" s="107" t="s">
        <v>100</v>
      </c>
      <c r="GJ11" s="107" t="s">
        <v>100</v>
      </c>
      <c r="GK11" s="107" t="s">
        <v>100</v>
      </c>
      <c r="GL11" s="107" t="s">
        <v>100</v>
      </c>
      <c r="GM11" s="107" t="s">
        <v>100</v>
      </c>
      <c r="GN11" s="107" t="s">
        <v>100</v>
      </c>
      <c r="GO11" s="34" t="s">
        <v>100</v>
      </c>
      <c r="GP11" s="34" t="s">
        <v>100</v>
      </c>
      <c r="GQ11" s="34" t="s">
        <v>100</v>
      </c>
      <c r="GR11" s="34" t="s">
        <v>100</v>
      </c>
      <c r="GS11" s="34" t="s">
        <v>100</v>
      </c>
      <c r="GT11" s="34" t="s">
        <v>100</v>
      </c>
      <c r="GU11" s="34" t="s">
        <v>100</v>
      </c>
      <c r="GV11" s="107" t="s">
        <v>100</v>
      </c>
      <c r="GW11" s="107" t="s">
        <v>100</v>
      </c>
      <c r="GX11" s="19" t="s">
        <v>100</v>
      </c>
    </row>
    <row r="12" spans="1:206" ht="18" customHeight="1" thickBot="1">
      <c r="A12" s="22" t="s">
        <v>191</v>
      </c>
      <c r="B12" s="180"/>
      <c r="C12" s="181"/>
      <c r="D12" s="181"/>
      <c r="E12" s="181"/>
      <c r="F12" s="181"/>
      <c r="G12" s="182"/>
      <c r="H12" s="87" t="s">
        <v>193</v>
      </c>
      <c r="I12" s="29" t="s">
        <v>6</v>
      </c>
      <c r="J12" s="88"/>
      <c r="K12" s="23">
        <v>19</v>
      </c>
      <c r="L12" s="107"/>
      <c r="M12" s="107" t="s">
        <v>100</v>
      </c>
      <c r="N12" s="107"/>
      <c r="O12" s="87"/>
      <c r="P12" s="2"/>
      <c r="Q12" s="130"/>
      <c r="R12" s="23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87" t="s">
        <v>230</v>
      </c>
      <c r="BL12" s="29" t="s">
        <v>22</v>
      </c>
      <c r="BM12" s="89"/>
      <c r="BN12" s="23">
        <v>11</v>
      </c>
      <c r="BO12" s="70"/>
      <c r="BP12" s="70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 t="s">
        <v>100</v>
      </c>
      <c r="CT12" s="107" t="s">
        <v>100</v>
      </c>
      <c r="CU12" s="107" t="s">
        <v>100</v>
      </c>
      <c r="CV12" s="107" t="s">
        <v>100</v>
      </c>
      <c r="CW12" s="107" t="s">
        <v>100</v>
      </c>
      <c r="CX12" s="107"/>
      <c r="CY12" s="107"/>
      <c r="CZ12" s="107"/>
      <c r="DA12" s="107"/>
      <c r="DB12" s="107"/>
      <c r="DC12" s="107"/>
      <c r="DD12" s="107" t="s">
        <v>100</v>
      </c>
      <c r="DE12" s="107"/>
      <c r="DF12" s="107" t="s">
        <v>100</v>
      </c>
      <c r="DG12" s="87" t="s">
        <v>84</v>
      </c>
      <c r="DH12" s="29" t="s">
        <v>22</v>
      </c>
      <c r="DI12" s="89"/>
      <c r="DJ12" s="23">
        <v>44</v>
      </c>
      <c r="DK12" s="70" t="s">
        <v>147</v>
      </c>
      <c r="DL12" s="70" t="s">
        <v>147</v>
      </c>
      <c r="DM12" s="107" t="s">
        <v>100</v>
      </c>
      <c r="DN12" s="107" t="s">
        <v>100</v>
      </c>
      <c r="DO12" s="107" t="s">
        <v>100</v>
      </c>
      <c r="DP12" s="107" t="s">
        <v>100</v>
      </c>
      <c r="DQ12" s="107" t="s">
        <v>100</v>
      </c>
      <c r="DR12" s="107" t="s">
        <v>100</v>
      </c>
      <c r="DS12" s="107" t="s">
        <v>100</v>
      </c>
      <c r="DT12" s="107" t="s">
        <v>100</v>
      </c>
      <c r="DU12" s="107" t="s">
        <v>100</v>
      </c>
      <c r="DV12" s="107" t="s">
        <v>100</v>
      </c>
      <c r="DW12" s="107" t="s">
        <v>100</v>
      </c>
      <c r="DX12" s="107" t="s">
        <v>100</v>
      </c>
      <c r="DY12" s="107" t="s">
        <v>100</v>
      </c>
      <c r="DZ12" s="107" t="s">
        <v>100</v>
      </c>
      <c r="EA12" s="107" t="s">
        <v>100</v>
      </c>
      <c r="EB12" s="107" t="s">
        <v>100</v>
      </c>
      <c r="EC12" s="107" t="s">
        <v>100</v>
      </c>
      <c r="ED12" s="107" t="s">
        <v>100</v>
      </c>
      <c r="EE12" s="107"/>
      <c r="EF12" s="107" t="s">
        <v>100</v>
      </c>
      <c r="EG12" s="107" t="s">
        <v>100</v>
      </c>
      <c r="EH12" s="107"/>
      <c r="EI12" s="107" t="s">
        <v>100</v>
      </c>
      <c r="EJ12" s="107" t="s">
        <v>100</v>
      </c>
      <c r="EK12" s="107" t="s">
        <v>100</v>
      </c>
      <c r="EL12" s="107" t="s">
        <v>100</v>
      </c>
      <c r="EM12" s="107" t="s">
        <v>100</v>
      </c>
      <c r="EN12" s="107" t="s">
        <v>100</v>
      </c>
      <c r="EO12" s="107" t="s">
        <v>100</v>
      </c>
      <c r="EP12" s="107" t="s">
        <v>100</v>
      </c>
      <c r="EQ12" s="107"/>
      <c r="ER12" s="107" t="s">
        <v>100</v>
      </c>
      <c r="ES12" s="107" t="s">
        <v>100</v>
      </c>
      <c r="ET12" s="107" t="s">
        <v>100</v>
      </c>
      <c r="EU12" s="107" t="s">
        <v>100</v>
      </c>
      <c r="EV12" s="107"/>
      <c r="EW12" s="107" t="s">
        <v>100</v>
      </c>
      <c r="EX12" s="107" t="s">
        <v>100</v>
      </c>
      <c r="EY12" s="107"/>
      <c r="EZ12" s="107" t="s">
        <v>100</v>
      </c>
      <c r="FA12" s="107" t="s">
        <v>100</v>
      </c>
      <c r="FB12" s="106" t="s">
        <v>100</v>
      </c>
      <c r="FC12" s="87" t="s">
        <v>90</v>
      </c>
      <c r="FD12" s="29" t="s">
        <v>22</v>
      </c>
      <c r="FE12" s="89"/>
      <c r="FF12" s="23">
        <f t="shared" si="4"/>
        <v>12</v>
      </c>
      <c r="FG12" s="70" t="s">
        <v>147</v>
      </c>
      <c r="FH12" s="18"/>
      <c r="FI12" s="34" t="s">
        <v>100</v>
      </c>
      <c r="FJ12" s="34"/>
      <c r="FK12" s="34"/>
      <c r="FL12" s="34"/>
      <c r="FM12" s="34"/>
      <c r="FN12" s="34" t="s">
        <v>100</v>
      </c>
      <c r="FO12" s="34"/>
      <c r="FP12" s="34" t="s">
        <v>100</v>
      </c>
      <c r="FQ12" s="34" t="s">
        <v>100</v>
      </c>
      <c r="FR12" s="34"/>
      <c r="FS12" s="34" t="s">
        <v>100</v>
      </c>
      <c r="FT12" s="34"/>
      <c r="FU12" s="34"/>
      <c r="FV12" s="34"/>
      <c r="FW12" s="34"/>
      <c r="FX12" s="34"/>
      <c r="FY12" s="34" t="s">
        <v>100</v>
      </c>
      <c r="FZ12" s="34"/>
      <c r="GA12" s="34"/>
      <c r="GB12" s="34"/>
      <c r="GC12" s="34" t="s">
        <v>100</v>
      </c>
      <c r="GD12" s="34"/>
      <c r="GE12" s="34"/>
      <c r="GF12" s="34"/>
      <c r="GG12" s="34"/>
      <c r="GH12" s="34"/>
      <c r="GI12" s="34" t="s">
        <v>100</v>
      </c>
      <c r="GJ12" s="34" t="s">
        <v>100</v>
      </c>
      <c r="GK12" s="34"/>
      <c r="GL12" s="34"/>
      <c r="GM12" s="34"/>
      <c r="GN12" s="34" t="s">
        <v>100</v>
      </c>
      <c r="GO12" s="34"/>
      <c r="GP12" s="34" t="s">
        <v>100</v>
      </c>
      <c r="GQ12" s="34"/>
      <c r="GR12" s="34"/>
      <c r="GS12" s="34"/>
      <c r="GT12" s="34"/>
      <c r="GU12" s="34"/>
      <c r="GV12" s="34"/>
      <c r="GW12" s="34"/>
      <c r="GX12" s="19"/>
    </row>
    <row r="13" spans="1:206" ht="18" customHeight="1" thickTop="1">
      <c r="A13" s="245" t="s">
        <v>12</v>
      </c>
      <c r="B13" s="211">
        <f>(B8+B9+B10)/3</f>
        <v>0.4925800163491165</v>
      </c>
      <c r="C13" s="212"/>
      <c r="D13" s="215">
        <f>SUM(D8:E10)</f>
        <v>68</v>
      </c>
      <c r="E13" s="216"/>
      <c r="F13" s="219">
        <f>SUM(F8:G10)+B11+B12</f>
        <v>33</v>
      </c>
      <c r="G13" s="220"/>
      <c r="H13" s="87" t="s">
        <v>242</v>
      </c>
      <c r="I13" s="29" t="s">
        <v>6</v>
      </c>
      <c r="J13" s="88"/>
      <c r="K13" s="23">
        <v>6</v>
      </c>
      <c r="L13" s="107" t="s">
        <v>100</v>
      </c>
      <c r="M13" s="107" t="s">
        <v>100</v>
      </c>
      <c r="N13" s="107" t="s">
        <v>100</v>
      </c>
      <c r="O13" s="91"/>
      <c r="P13" s="2"/>
      <c r="Q13" s="130"/>
      <c r="R13" s="23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87" t="s">
        <v>239</v>
      </c>
      <c r="BL13" s="29" t="s">
        <v>22</v>
      </c>
      <c r="BM13" s="89"/>
      <c r="BN13" s="23">
        <v>7</v>
      </c>
      <c r="BO13" s="18"/>
      <c r="BP13" s="18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107" t="s">
        <v>100</v>
      </c>
      <c r="DE13" s="107" t="s">
        <v>100</v>
      </c>
      <c r="DF13" s="107" t="s">
        <v>100</v>
      </c>
      <c r="DG13" s="87" t="s">
        <v>85</v>
      </c>
      <c r="DH13" s="29" t="s">
        <v>22</v>
      </c>
      <c r="DI13" s="89"/>
      <c r="DJ13" s="23">
        <f t="shared" si="6"/>
        <v>0</v>
      </c>
      <c r="DK13" s="18"/>
      <c r="DL13" s="18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19"/>
      <c r="FC13" s="87" t="s">
        <v>202</v>
      </c>
      <c r="FD13" s="29" t="s">
        <v>22</v>
      </c>
      <c r="FE13" s="89"/>
      <c r="FF13" s="23">
        <f t="shared" si="4"/>
        <v>5</v>
      </c>
      <c r="FG13" s="70" t="s">
        <v>147</v>
      </c>
      <c r="FH13" s="18"/>
      <c r="FI13" s="34"/>
      <c r="FJ13" s="34"/>
      <c r="FK13" s="34"/>
      <c r="FL13" s="34" t="s">
        <v>100</v>
      </c>
      <c r="FM13" s="34"/>
      <c r="FN13" s="34" t="s">
        <v>100</v>
      </c>
      <c r="FO13" s="34"/>
      <c r="FP13" s="34" t="s">
        <v>100</v>
      </c>
      <c r="FQ13" s="34"/>
      <c r="FR13" s="34"/>
      <c r="FS13" s="34"/>
      <c r="FT13" s="34" t="s">
        <v>100</v>
      </c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19"/>
    </row>
    <row r="14" spans="1:206" ht="18" customHeight="1" thickBot="1">
      <c r="A14" s="246"/>
      <c r="B14" s="213"/>
      <c r="C14" s="214"/>
      <c r="D14" s="217"/>
      <c r="E14" s="218"/>
      <c r="F14" s="221"/>
      <c r="G14" s="222"/>
      <c r="H14" s="91"/>
      <c r="I14" s="2"/>
      <c r="J14" s="88"/>
      <c r="K14" s="23"/>
      <c r="L14" s="34"/>
      <c r="M14" s="34"/>
      <c r="N14" s="34"/>
      <c r="O14" s="90"/>
      <c r="P14" s="2"/>
      <c r="Q14" s="130"/>
      <c r="R14" s="23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91"/>
      <c r="BL14" s="2"/>
      <c r="BM14" s="89"/>
      <c r="BN14" s="23"/>
      <c r="BO14" s="18"/>
      <c r="BP14" s="18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87" t="s">
        <v>150</v>
      </c>
      <c r="DH14" s="29" t="s">
        <v>22</v>
      </c>
      <c r="DI14" s="89"/>
      <c r="DJ14" s="23">
        <f t="shared" si="6"/>
        <v>3</v>
      </c>
      <c r="DK14" s="18"/>
      <c r="DL14" s="70" t="s">
        <v>147</v>
      </c>
      <c r="DM14" s="107"/>
      <c r="DN14" s="107"/>
      <c r="DO14" s="107"/>
      <c r="DP14" s="107"/>
      <c r="DQ14" s="107"/>
      <c r="DR14" s="107"/>
      <c r="DS14" s="107" t="s">
        <v>100</v>
      </c>
      <c r="DT14" s="107" t="s">
        <v>100</v>
      </c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6"/>
      <c r="FC14" s="87" t="s">
        <v>192</v>
      </c>
      <c r="FD14" s="29" t="s">
        <v>22</v>
      </c>
      <c r="FE14" s="89"/>
      <c r="FF14" s="23">
        <f t="shared" si="4"/>
        <v>5</v>
      </c>
      <c r="FG14" s="70"/>
      <c r="FH14" s="18"/>
      <c r="FI14" s="34"/>
      <c r="FJ14" s="34"/>
      <c r="FK14" s="34"/>
      <c r="FL14" s="34" t="s">
        <v>100</v>
      </c>
      <c r="FM14" s="34"/>
      <c r="FN14" s="34" t="s">
        <v>100</v>
      </c>
      <c r="FO14" s="34"/>
      <c r="FP14" s="34" t="s">
        <v>100</v>
      </c>
      <c r="FQ14" s="34"/>
      <c r="FR14" s="34" t="s">
        <v>100</v>
      </c>
      <c r="FS14" s="34" t="s">
        <v>100</v>
      </c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19"/>
    </row>
    <row r="15" spans="1:206" ht="18" customHeight="1">
      <c r="A15" s="226" t="s">
        <v>45</v>
      </c>
      <c r="B15" s="227"/>
      <c r="C15" s="227"/>
      <c r="D15" s="227"/>
      <c r="E15" s="227"/>
      <c r="F15" s="227"/>
      <c r="G15" s="228"/>
      <c r="H15" s="91"/>
      <c r="I15" s="2"/>
      <c r="J15" s="88"/>
      <c r="K15" s="23"/>
      <c r="L15" s="34"/>
      <c r="M15" s="34"/>
      <c r="N15" s="34"/>
      <c r="O15" s="90"/>
      <c r="P15" s="2"/>
      <c r="Q15" s="130"/>
      <c r="R15" s="23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165"/>
      <c r="BL15" s="2"/>
      <c r="BM15" s="89"/>
      <c r="BN15" s="23"/>
      <c r="BO15" s="18"/>
      <c r="BP15" s="18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87" t="s">
        <v>201</v>
      </c>
      <c r="DH15" s="29" t="s">
        <v>22</v>
      </c>
      <c r="DI15" s="89"/>
      <c r="DJ15" s="23">
        <f t="shared" si="6"/>
        <v>3</v>
      </c>
      <c r="DK15" s="18"/>
      <c r="DL15" s="18"/>
      <c r="DM15" s="34"/>
      <c r="DN15" s="34"/>
      <c r="DO15" s="34"/>
      <c r="DP15" s="34" t="s">
        <v>100</v>
      </c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 t="s">
        <v>100</v>
      </c>
      <c r="EQ15" s="34" t="s">
        <v>100</v>
      </c>
      <c r="ER15" s="34"/>
      <c r="ES15" s="107"/>
      <c r="ET15" s="107"/>
      <c r="EU15" s="107"/>
      <c r="EV15" s="107"/>
      <c r="EW15" s="107"/>
      <c r="EX15" s="107"/>
      <c r="EY15" s="107"/>
      <c r="EZ15" s="107"/>
      <c r="FA15" s="107"/>
      <c r="FB15" s="106"/>
      <c r="FC15" s="87" t="s">
        <v>209</v>
      </c>
      <c r="FD15" s="29" t="s">
        <v>22</v>
      </c>
      <c r="FE15" s="89"/>
      <c r="FF15" s="23">
        <f t="shared" si="4"/>
        <v>6</v>
      </c>
      <c r="FG15" s="70"/>
      <c r="FH15" s="18"/>
      <c r="FI15" s="34"/>
      <c r="FJ15" s="34"/>
      <c r="FK15" s="34"/>
      <c r="FL15" s="34"/>
      <c r="FM15" s="34"/>
      <c r="FN15" s="34"/>
      <c r="FO15" s="34"/>
      <c r="FP15" s="34"/>
      <c r="FQ15" s="34" t="s">
        <v>100</v>
      </c>
      <c r="FR15" s="34" t="s">
        <v>100</v>
      </c>
      <c r="FS15" s="34" t="s">
        <v>100</v>
      </c>
      <c r="FT15" s="34"/>
      <c r="FU15" s="34"/>
      <c r="FV15" s="34" t="s">
        <v>100</v>
      </c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 t="s">
        <v>100</v>
      </c>
      <c r="GO15" s="34"/>
      <c r="GP15" s="34" t="s">
        <v>100</v>
      </c>
      <c r="GQ15" s="34"/>
      <c r="GR15" s="34"/>
      <c r="GS15" s="34"/>
      <c r="GT15" s="34"/>
      <c r="GU15" s="34"/>
      <c r="GV15" s="34"/>
      <c r="GW15" s="34"/>
      <c r="GX15" s="19"/>
    </row>
    <row r="16" spans="1:206" ht="18" customHeight="1">
      <c r="A16" s="229"/>
      <c r="B16" s="230"/>
      <c r="C16" s="230"/>
      <c r="D16" s="230"/>
      <c r="E16" s="230"/>
      <c r="F16" s="230"/>
      <c r="G16" s="231"/>
      <c r="H16" s="114"/>
      <c r="I16" s="115"/>
      <c r="J16" s="116"/>
      <c r="K16" s="117"/>
      <c r="L16" s="119"/>
      <c r="M16" s="119"/>
      <c r="N16" s="119"/>
      <c r="O16" s="131"/>
      <c r="P16" s="115"/>
      <c r="Q16" s="132"/>
      <c r="R16" s="117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66"/>
      <c r="BL16" s="115"/>
      <c r="BM16" s="121"/>
      <c r="BN16" s="117"/>
      <c r="BO16" s="118"/>
      <c r="BP16" s="118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87" t="s">
        <v>208</v>
      </c>
      <c r="DH16" s="29" t="s">
        <v>22</v>
      </c>
      <c r="DI16" s="89"/>
      <c r="DJ16" s="23">
        <v>33</v>
      </c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07" t="s">
        <v>100</v>
      </c>
      <c r="DV16" s="107" t="s">
        <v>100</v>
      </c>
      <c r="DW16" s="107" t="s">
        <v>100</v>
      </c>
      <c r="DX16" s="107" t="s">
        <v>100</v>
      </c>
      <c r="DY16" s="107" t="s">
        <v>100</v>
      </c>
      <c r="DZ16" s="107" t="s">
        <v>100</v>
      </c>
      <c r="EA16" s="107" t="s">
        <v>100</v>
      </c>
      <c r="EB16" s="107"/>
      <c r="EC16" s="107" t="s">
        <v>100</v>
      </c>
      <c r="ED16" s="107" t="s">
        <v>100</v>
      </c>
      <c r="EE16" s="107" t="s">
        <v>100</v>
      </c>
      <c r="EF16" s="107" t="s">
        <v>100</v>
      </c>
      <c r="EG16" s="107" t="s">
        <v>100</v>
      </c>
      <c r="EH16" s="107" t="s">
        <v>100</v>
      </c>
      <c r="EI16" s="107" t="s">
        <v>100</v>
      </c>
      <c r="EJ16" s="107" t="s">
        <v>100</v>
      </c>
      <c r="EK16" s="107" t="s">
        <v>100</v>
      </c>
      <c r="EL16" s="107" t="s">
        <v>100</v>
      </c>
      <c r="EM16" s="107" t="s">
        <v>100</v>
      </c>
      <c r="EN16" s="107" t="s">
        <v>100</v>
      </c>
      <c r="EO16" s="107"/>
      <c r="EP16" s="107" t="s">
        <v>100</v>
      </c>
      <c r="EQ16" s="107" t="s">
        <v>100</v>
      </c>
      <c r="ER16" s="107" t="s">
        <v>100</v>
      </c>
      <c r="ES16" s="107" t="s">
        <v>100</v>
      </c>
      <c r="ET16" s="107" t="s">
        <v>100</v>
      </c>
      <c r="EU16" s="107" t="s">
        <v>100</v>
      </c>
      <c r="EV16" s="107"/>
      <c r="EW16" s="107" t="s">
        <v>100</v>
      </c>
      <c r="EX16" s="107" t="s">
        <v>100</v>
      </c>
      <c r="EY16" s="107"/>
      <c r="EZ16" s="107" t="s">
        <v>100</v>
      </c>
      <c r="FA16" s="107" t="s">
        <v>100</v>
      </c>
      <c r="FB16" s="106"/>
      <c r="FC16" s="125" t="s">
        <v>233</v>
      </c>
      <c r="FD16" s="29" t="s">
        <v>22</v>
      </c>
      <c r="FE16" s="121"/>
      <c r="FF16" s="23">
        <f t="shared" si="4"/>
        <v>4</v>
      </c>
      <c r="FG16" s="122"/>
      <c r="FH16" s="118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 t="s">
        <v>100</v>
      </c>
      <c r="GO16" s="34"/>
      <c r="GP16" s="34" t="s">
        <v>100</v>
      </c>
      <c r="GQ16" s="34"/>
      <c r="GR16" s="34"/>
      <c r="GS16" s="34"/>
      <c r="GT16" s="34"/>
      <c r="GU16" s="34" t="s">
        <v>100</v>
      </c>
      <c r="GV16" s="34"/>
      <c r="GW16" s="34" t="s">
        <v>100</v>
      </c>
      <c r="GX16" s="19"/>
    </row>
    <row r="17" spans="1:206" ht="18" customHeight="1" thickBot="1">
      <c r="A17" s="189" t="s">
        <v>155</v>
      </c>
      <c r="B17" s="190"/>
      <c r="C17" s="77" t="s">
        <v>156</v>
      </c>
      <c r="D17" s="78">
        <v>1</v>
      </c>
      <c r="E17" s="72" t="s">
        <v>157</v>
      </c>
      <c r="F17" s="72" t="s">
        <v>158</v>
      </c>
      <c r="G17" s="76" t="s">
        <v>159</v>
      </c>
      <c r="H17" s="92"/>
      <c r="I17" s="32"/>
      <c r="J17" s="93"/>
      <c r="K17" s="33"/>
      <c r="L17" s="108"/>
      <c r="M17" s="108"/>
      <c r="N17" s="108"/>
      <c r="O17" s="133"/>
      <c r="P17" s="32"/>
      <c r="Q17" s="134"/>
      <c r="R17" s="33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67"/>
      <c r="BL17" s="32"/>
      <c r="BM17" s="94"/>
      <c r="BN17" s="33"/>
      <c r="BO17" s="20"/>
      <c r="BP17" s="20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71" t="s">
        <v>217</v>
      </c>
      <c r="DH17" s="172" t="s">
        <v>22</v>
      </c>
      <c r="DI17" s="94"/>
      <c r="DJ17" s="33">
        <v>32</v>
      </c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173"/>
      <c r="DV17" s="173"/>
      <c r="DW17" s="173" t="s">
        <v>100</v>
      </c>
      <c r="DX17" s="173" t="s">
        <v>100</v>
      </c>
      <c r="DY17" s="173" t="s">
        <v>100</v>
      </c>
      <c r="DZ17" s="173" t="s">
        <v>100</v>
      </c>
      <c r="EA17" s="173" t="s">
        <v>100</v>
      </c>
      <c r="EB17" s="173" t="s">
        <v>100</v>
      </c>
      <c r="EC17" s="173" t="s">
        <v>100</v>
      </c>
      <c r="ED17" s="173" t="s">
        <v>100</v>
      </c>
      <c r="EE17" s="173" t="s">
        <v>100</v>
      </c>
      <c r="EF17" s="173" t="s">
        <v>100</v>
      </c>
      <c r="EG17" s="173" t="s">
        <v>100</v>
      </c>
      <c r="EH17" s="173"/>
      <c r="EI17" s="173"/>
      <c r="EJ17" s="173" t="s">
        <v>100</v>
      </c>
      <c r="EK17" s="173" t="s">
        <v>100</v>
      </c>
      <c r="EL17" s="173" t="s">
        <v>100</v>
      </c>
      <c r="EM17" s="173" t="s">
        <v>100</v>
      </c>
      <c r="EN17" s="173" t="s">
        <v>100</v>
      </c>
      <c r="EO17" s="173" t="s">
        <v>100</v>
      </c>
      <c r="EP17" s="173"/>
      <c r="EQ17" s="173" t="s">
        <v>100</v>
      </c>
      <c r="ER17" s="173" t="s">
        <v>100</v>
      </c>
      <c r="ES17" s="173" t="s">
        <v>100</v>
      </c>
      <c r="ET17" s="173" t="s">
        <v>100</v>
      </c>
      <c r="EU17" s="173" t="s">
        <v>100</v>
      </c>
      <c r="EV17" s="173"/>
      <c r="EW17" s="173" t="s">
        <v>100</v>
      </c>
      <c r="EX17" s="173" t="s">
        <v>100</v>
      </c>
      <c r="EY17" s="173" t="s">
        <v>100</v>
      </c>
      <c r="EZ17" s="173" t="s">
        <v>100</v>
      </c>
      <c r="FA17" s="173" t="s">
        <v>100</v>
      </c>
      <c r="FB17" s="174"/>
      <c r="FC17" s="149" t="s">
        <v>210</v>
      </c>
      <c r="FD17" s="150" t="s">
        <v>22</v>
      </c>
      <c r="FE17" s="151"/>
      <c r="FF17" s="152">
        <v>1</v>
      </c>
      <c r="FG17" s="153"/>
      <c r="FH17" s="153"/>
      <c r="FI17" s="154"/>
      <c r="FJ17" s="154"/>
      <c r="FK17" s="154"/>
      <c r="FL17" s="154"/>
      <c r="FM17" s="154"/>
      <c r="FN17" s="154"/>
      <c r="FO17" s="154"/>
      <c r="FP17" s="154"/>
      <c r="FQ17" s="154"/>
      <c r="FR17" s="155" t="s">
        <v>100</v>
      </c>
      <c r="FS17" s="155" t="s">
        <v>100</v>
      </c>
      <c r="FT17" s="154"/>
      <c r="FU17" s="154"/>
      <c r="FV17" s="154"/>
      <c r="FW17" s="154"/>
      <c r="FX17" s="154"/>
      <c r="FY17" s="154"/>
      <c r="FZ17" s="154"/>
      <c r="GA17" s="154"/>
      <c r="GB17" s="154"/>
      <c r="GC17" s="154"/>
      <c r="GD17" s="154"/>
      <c r="GE17" s="154"/>
      <c r="GF17" s="154"/>
      <c r="GG17" s="154"/>
      <c r="GH17" s="154"/>
      <c r="GI17" s="154"/>
      <c r="GJ17" s="154"/>
      <c r="GK17" s="154"/>
      <c r="GL17" s="154"/>
      <c r="GM17" s="154"/>
      <c r="GN17" s="154" t="s">
        <v>100</v>
      </c>
      <c r="GO17" s="154"/>
      <c r="GP17" s="156" t="s">
        <v>100</v>
      </c>
      <c r="GQ17" s="156"/>
      <c r="GR17" s="156"/>
      <c r="GS17" s="156"/>
      <c r="GT17" s="156"/>
      <c r="GU17" s="156"/>
      <c r="GV17" s="156"/>
      <c r="GW17" s="156"/>
      <c r="GX17" s="19"/>
    </row>
    <row r="18" spans="1:210" ht="18" customHeight="1">
      <c r="A18" s="178" t="s">
        <v>211</v>
      </c>
      <c r="B18" s="179"/>
      <c r="C18" s="71" t="s">
        <v>158</v>
      </c>
      <c r="D18" s="72" t="s">
        <v>213</v>
      </c>
      <c r="E18" s="72"/>
      <c r="F18" s="75"/>
      <c r="G18" s="76"/>
      <c r="H18" s="13" t="s">
        <v>4</v>
      </c>
      <c r="I18" s="14"/>
      <c r="J18" s="14"/>
      <c r="K18" s="14"/>
      <c r="L18" s="14"/>
      <c r="M18" s="14"/>
      <c r="N18" s="14"/>
      <c r="O18" s="13" t="s">
        <v>17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207" t="s">
        <v>19</v>
      </c>
      <c r="BL18" s="208"/>
      <c r="BM18" s="208"/>
      <c r="BN18" s="208"/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  <c r="CA18" s="208"/>
      <c r="CB18" s="208"/>
      <c r="CC18" s="208"/>
      <c r="CD18" s="208"/>
      <c r="CE18" s="208"/>
      <c r="CF18" s="208"/>
      <c r="CG18" s="208"/>
      <c r="CH18" s="208"/>
      <c r="CI18" s="208"/>
      <c r="CJ18" s="208"/>
      <c r="CK18" s="208"/>
      <c r="CL18" s="208"/>
      <c r="CM18" s="208"/>
      <c r="CN18" s="208"/>
      <c r="CO18" s="208"/>
      <c r="CP18" s="208"/>
      <c r="CQ18" s="208"/>
      <c r="CR18" s="208"/>
      <c r="CS18" s="208"/>
      <c r="CT18" s="208"/>
      <c r="CU18" s="208"/>
      <c r="CV18" s="208"/>
      <c r="CW18" s="208"/>
      <c r="CX18" s="208"/>
      <c r="CY18" s="208"/>
      <c r="CZ18" s="208"/>
      <c r="DA18" s="208"/>
      <c r="DB18" s="208"/>
      <c r="DC18" s="208"/>
      <c r="DD18" s="208"/>
      <c r="DE18" s="208"/>
      <c r="DF18" s="209"/>
      <c r="DG18" s="208" t="s">
        <v>18</v>
      </c>
      <c r="DH18" s="208"/>
      <c r="DI18" s="208"/>
      <c r="DJ18" s="208"/>
      <c r="DK18" s="208"/>
      <c r="DL18" s="208"/>
      <c r="DM18" s="208"/>
      <c r="DN18" s="208"/>
      <c r="DO18" s="208"/>
      <c r="DP18" s="208"/>
      <c r="DQ18" s="208"/>
      <c r="DR18" s="208"/>
      <c r="DS18" s="208"/>
      <c r="DT18" s="208"/>
      <c r="DU18" s="208"/>
      <c r="DV18" s="208"/>
      <c r="DW18" s="208"/>
      <c r="DX18" s="208"/>
      <c r="DY18" s="208"/>
      <c r="DZ18" s="208"/>
      <c r="EA18" s="208"/>
      <c r="EB18" s="208"/>
      <c r="EC18" s="208"/>
      <c r="ED18" s="208"/>
      <c r="EE18" s="208"/>
      <c r="EF18" s="208"/>
      <c r="EG18" s="208"/>
      <c r="EH18" s="208"/>
      <c r="EI18" s="208"/>
      <c r="EJ18" s="208"/>
      <c r="EK18" s="208"/>
      <c r="EL18" s="208"/>
      <c r="EM18" s="208"/>
      <c r="EN18" s="208"/>
      <c r="EO18" s="208"/>
      <c r="EP18" s="208"/>
      <c r="EQ18" s="208"/>
      <c r="ER18" s="208"/>
      <c r="ES18" s="208"/>
      <c r="ET18" s="208"/>
      <c r="EU18" s="208"/>
      <c r="EV18" s="208"/>
      <c r="EW18" s="208"/>
      <c r="EX18" s="208"/>
      <c r="EY18" s="208"/>
      <c r="EZ18" s="208"/>
      <c r="FA18" s="208"/>
      <c r="FB18" s="209"/>
      <c r="FC18" s="13" t="s">
        <v>16</v>
      </c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5"/>
      <c r="GY18" s="12"/>
      <c r="GZ18" s="12"/>
      <c r="HA18" s="12"/>
      <c r="HB18" s="12"/>
    </row>
    <row r="19" spans="1:210" ht="18" customHeight="1">
      <c r="A19" s="178" t="s">
        <v>212</v>
      </c>
      <c r="B19" s="179"/>
      <c r="C19" s="71" t="s">
        <v>158</v>
      </c>
      <c r="D19" s="72" t="s">
        <v>213</v>
      </c>
      <c r="E19" s="75"/>
      <c r="F19" s="75"/>
      <c r="G19" s="76"/>
      <c r="H19" s="16" t="s">
        <v>146</v>
      </c>
      <c r="I19" s="16"/>
      <c r="J19" s="16"/>
      <c r="K19" s="16"/>
      <c r="L19" s="16"/>
      <c r="M19" s="16"/>
      <c r="N19" s="16"/>
      <c r="O19" s="16" t="s">
        <v>62</v>
      </c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236" t="s">
        <v>64</v>
      </c>
      <c r="BL19" s="237"/>
      <c r="BM19" s="237"/>
      <c r="BN19" s="237"/>
      <c r="BO19" s="237"/>
      <c r="BP19" s="237"/>
      <c r="BQ19" s="237"/>
      <c r="BR19" s="237"/>
      <c r="BS19" s="237"/>
      <c r="BT19" s="237"/>
      <c r="BU19" s="237"/>
      <c r="BV19" s="237"/>
      <c r="BW19" s="237"/>
      <c r="BX19" s="237"/>
      <c r="BY19" s="237"/>
      <c r="BZ19" s="237"/>
      <c r="CA19" s="237"/>
      <c r="CB19" s="237"/>
      <c r="CC19" s="237"/>
      <c r="CD19" s="237"/>
      <c r="CE19" s="237"/>
      <c r="CF19" s="237"/>
      <c r="CG19" s="237"/>
      <c r="CH19" s="237"/>
      <c r="CI19" s="237"/>
      <c r="CJ19" s="237"/>
      <c r="CK19" s="237"/>
      <c r="CL19" s="237"/>
      <c r="CM19" s="237"/>
      <c r="CN19" s="237"/>
      <c r="CO19" s="237"/>
      <c r="CP19" s="237"/>
      <c r="CQ19" s="237"/>
      <c r="CR19" s="237"/>
      <c r="CS19" s="237"/>
      <c r="CT19" s="237"/>
      <c r="CU19" s="237"/>
      <c r="CV19" s="237"/>
      <c r="CW19" s="237"/>
      <c r="CX19" s="237"/>
      <c r="CY19" s="237"/>
      <c r="CZ19" s="237"/>
      <c r="DA19" s="237"/>
      <c r="DB19" s="237"/>
      <c r="DC19" s="237"/>
      <c r="DD19" s="237"/>
      <c r="DE19" s="237"/>
      <c r="DF19" s="238"/>
      <c r="DG19" s="237" t="s">
        <v>203</v>
      </c>
      <c r="DH19" s="237"/>
      <c r="DI19" s="237"/>
      <c r="DJ19" s="237"/>
      <c r="DK19" s="237"/>
      <c r="DL19" s="237"/>
      <c r="DM19" s="237"/>
      <c r="DN19" s="237"/>
      <c r="DO19" s="237"/>
      <c r="DP19" s="237"/>
      <c r="DQ19" s="237"/>
      <c r="DR19" s="237"/>
      <c r="DS19" s="237"/>
      <c r="DT19" s="237"/>
      <c r="DU19" s="237"/>
      <c r="DV19" s="237"/>
      <c r="DW19" s="237"/>
      <c r="DX19" s="237"/>
      <c r="DY19" s="237"/>
      <c r="DZ19" s="237"/>
      <c r="EA19" s="237"/>
      <c r="EB19" s="237"/>
      <c r="EC19" s="237"/>
      <c r="ED19" s="237"/>
      <c r="EE19" s="237"/>
      <c r="EF19" s="237"/>
      <c r="EG19" s="237"/>
      <c r="EH19" s="237"/>
      <c r="EI19" s="237"/>
      <c r="EJ19" s="237"/>
      <c r="EK19" s="237"/>
      <c r="EL19" s="237"/>
      <c r="EM19" s="237"/>
      <c r="EN19" s="237"/>
      <c r="EO19" s="237"/>
      <c r="EP19" s="237"/>
      <c r="EQ19" s="237"/>
      <c r="ER19" s="237"/>
      <c r="ES19" s="237"/>
      <c r="ET19" s="237"/>
      <c r="EU19" s="237"/>
      <c r="EV19" s="237"/>
      <c r="EW19" s="237"/>
      <c r="EX19" s="237"/>
      <c r="EY19" s="237"/>
      <c r="EZ19" s="237"/>
      <c r="FA19" s="237"/>
      <c r="FB19" s="238"/>
      <c r="FC19" s="236" t="s">
        <v>66</v>
      </c>
      <c r="FD19" s="237"/>
      <c r="FE19" s="237"/>
      <c r="FF19" s="237"/>
      <c r="FG19" s="237"/>
      <c r="FH19" s="237"/>
      <c r="FI19" s="237"/>
      <c r="FJ19" s="237"/>
      <c r="FK19" s="237"/>
      <c r="FL19" s="237"/>
      <c r="FM19" s="237"/>
      <c r="FN19" s="237"/>
      <c r="FO19" s="237"/>
      <c r="FP19" s="237"/>
      <c r="FQ19" s="237"/>
      <c r="FR19" s="237"/>
      <c r="FS19" s="237"/>
      <c r="FT19" s="237"/>
      <c r="FU19" s="237"/>
      <c r="FV19" s="237"/>
      <c r="FW19" s="237"/>
      <c r="FX19" s="237"/>
      <c r="FY19" s="237"/>
      <c r="FZ19" s="237"/>
      <c r="GA19" s="237"/>
      <c r="GB19" s="237"/>
      <c r="GC19" s="237"/>
      <c r="GD19" s="237"/>
      <c r="GE19" s="237"/>
      <c r="GF19" s="237"/>
      <c r="GG19" s="237"/>
      <c r="GH19" s="237"/>
      <c r="GI19" s="237"/>
      <c r="GJ19" s="237"/>
      <c r="GK19" s="237"/>
      <c r="GL19" s="237"/>
      <c r="GM19" s="237"/>
      <c r="GN19" s="237"/>
      <c r="GO19" s="237"/>
      <c r="GP19" s="237"/>
      <c r="GQ19" s="237"/>
      <c r="GR19" s="237"/>
      <c r="GS19" s="237"/>
      <c r="GT19" s="237"/>
      <c r="GU19" s="237"/>
      <c r="GV19" s="237"/>
      <c r="GW19" s="237"/>
      <c r="GX19" s="238"/>
      <c r="GY19" s="12"/>
      <c r="GZ19" s="12"/>
      <c r="HA19" s="12"/>
      <c r="HB19" s="12"/>
    </row>
    <row r="20" spans="1:210" ht="18" customHeight="1">
      <c r="A20" s="178" t="s">
        <v>218</v>
      </c>
      <c r="B20" s="179"/>
      <c r="C20" s="71" t="s">
        <v>157</v>
      </c>
      <c r="D20" s="72" t="s">
        <v>216</v>
      </c>
      <c r="E20" s="75"/>
      <c r="F20" s="75"/>
      <c r="G20" s="73"/>
      <c r="H20" s="39" t="s">
        <v>6</v>
      </c>
      <c r="I20" s="199">
        <f>COUNTIF(I24:I31,"재적")</f>
        <v>5</v>
      </c>
      <c r="J20" s="200"/>
      <c r="K20" s="201"/>
      <c r="L20" s="203" t="s">
        <v>7</v>
      </c>
      <c r="M20" s="203"/>
      <c r="N20" s="203"/>
      <c r="O20" s="39" t="s">
        <v>6</v>
      </c>
      <c r="P20" s="199">
        <f>COUNTIF(P24:P31,"재적")</f>
        <v>4</v>
      </c>
      <c r="Q20" s="200"/>
      <c r="R20" s="201"/>
      <c r="S20" s="202" t="s">
        <v>7</v>
      </c>
      <c r="T20" s="202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3"/>
      <c r="BA20" s="203"/>
      <c r="BB20" s="203"/>
      <c r="BC20" s="203"/>
      <c r="BD20" s="203"/>
      <c r="BE20" s="203"/>
      <c r="BF20" s="203"/>
      <c r="BG20" s="203"/>
      <c r="BH20" s="203"/>
      <c r="BI20" s="203"/>
      <c r="BJ20" s="203"/>
      <c r="BK20" s="39" t="s">
        <v>6</v>
      </c>
      <c r="BL20" s="199">
        <f>COUNTIF(BL24:BL31,"재적")</f>
        <v>8</v>
      </c>
      <c r="BM20" s="200"/>
      <c r="BN20" s="201"/>
      <c r="BO20" s="203" t="s">
        <v>7</v>
      </c>
      <c r="BP20" s="239"/>
      <c r="BQ20" s="239"/>
      <c r="BR20" s="239"/>
      <c r="BS20" s="239"/>
      <c r="BT20" s="239"/>
      <c r="BU20" s="239"/>
      <c r="BV20" s="239"/>
      <c r="BW20" s="239"/>
      <c r="BX20" s="239"/>
      <c r="BY20" s="239"/>
      <c r="BZ20" s="239"/>
      <c r="CA20" s="239"/>
      <c r="CB20" s="239"/>
      <c r="CC20" s="239"/>
      <c r="CD20" s="239"/>
      <c r="CE20" s="239"/>
      <c r="CF20" s="239"/>
      <c r="CG20" s="239"/>
      <c r="CH20" s="239"/>
      <c r="CI20" s="239"/>
      <c r="CJ20" s="239"/>
      <c r="CK20" s="239"/>
      <c r="CL20" s="239"/>
      <c r="CM20" s="239"/>
      <c r="CN20" s="239"/>
      <c r="CO20" s="239"/>
      <c r="CP20" s="239"/>
      <c r="CQ20" s="239"/>
      <c r="CR20" s="239"/>
      <c r="CS20" s="239"/>
      <c r="CT20" s="239"/>
      <c r="CU20" s="239"/>
      <c r="CV20" s="239"/>
      <c r="CW20" s="239"/>
      <c r="CX20" s="239"/>
      <c r="CY20" s="239"/>
      <c r="CZ20" s="239"/>
      <c r="DA20" s="239"/>
      <c r="DB20" s="239"/>
      <c r="DC20" s="239"/>
      <c r="DD20" s="239"/>
      <c r="DE20" s="239"/>
      <c r="DF20" s="240"/>
      <c r="DG20" s="36" t="s">
        <v>6</v>
      </c>
      <c r="DH20" s="199">
        <f>COUNTIF(DH24:DH31,"재적")</f>
        <v>4</v>
      </c>
      <c r="DI20" s="200"/>
      <c r="DJ20" s="201"/>
      <c r="DK20" s="203" t="s">
        <v>7</v>
      </c>
      <c r="DL20" s="239"/>
      <c r="DM20" s="239"/>
      <c r="DN20" s="239"/>
      <c r="DO20" s="239"/>
      <c r="DP20" s="239"/>
      <c r="DQ20" s="239"/>
      <c r="DR20" s="239"/>
      <c r="DS20" s="239"/>
      <c r="DT20" s="239"/>
      <c r="DU20" s="239"/>
      <c r="DV20" s="239"/>
      <c r="DW20" s="239"/>
      <c r="DX20" s="239"/>
      <c r="DY20" s="239"/>
      <c r="DZ20" s="239"/>
      <c r="EA20" s="239"/>
      <c r="EB20" s="239"/>
      <c r="EC20" s="239"/>
      <c r="ED20" s="239"/>
      <c r="EE20" s="239"/>
      <c r="EF20" s="239"/>
      <c r="EG20" s="239"/>
      <c r="EH20" s="239"/>
      <c r="EI20" s="239"/>
      <c r="EJ20" s="239"/>
      <c r="EK20" s="239"/>
      <c r="EL20" s="239"/>
      <c r="EM20" s="239"/>
      <c r="EN20" s="239"/>
      <c r="EO20" s="239"/>
      <c r="EP20" s="239"/>
      <c r="EQ20" s="239"/>
      <c r="ER20" s="239"/>
      <c r="ES20" s="239"/>
      <c r="ET20" s="239"/>
      <c r="EU20" s="239"/>
      <c r="EV20" s="239"/>
      <c r="EW20" s="239"/>
      <c r="EX20" s="239"/>
      <c r="EY20" s="239"/>
      <c r="EZ20" s="239"/>
      <c r="FA20" s="239"/>
      <c r="FB20" s="240"/>
      <c r="FC20" s="39" t="s">
        <v>6</v>
      </c>
      <c r="FD20" s="199">
        <f>COUNTIF(FD24:FD31,"재적")</f>
        <v>7</v>
      </c>
      <c r="FE20" s="200"/>
      <c r="FF20" s="201"/>
      <c r="FG20" s="202" t="s">
        <v>7</v>
      </c>
      <c r="FH20" s="202"/>
      <c r="FI20" s="203"/>
      <c r="FJ20" s="203"/>
      <c r="FK20" s="203"/>
      <c r="FL20" s="203"/>
      <c r="FM20" s="203"/>
      <c r="FN20" s="203"/>
      <c r="FO20" s="203"/>
      <c r="FP20" s="203"/>
      <c r="FQ20" s="203"/>
      <c r="FR20" s="203"/>
      <c r="FS20" s="203"/>
      <c r="FT20" s="203"/>
      <c r="FU20" s="203"/>
      <c r="FV20" s="203"/>
      <c r="FW20" s="203"/>
      <c r="FX20" s="203"/>
      <c r="FY20" s="203"/>
      <c r="FZ20" s="203"/>
      <c r="GA20" s="203"/>
      <c r="GB20" s="203"/>
      <c r="GC20" s="203"/>
      <c r="GD20" s="203"/>
      <c r="GE20" s="203"/>
      <c r="GF20" s="203"/>
      <c r="GG20" s="203"/>
      <c r="GH20" s="203"/>
      <c r="GI20" s="203"/>
      <c r="GJ20" s="203"/>
      <c r="GK20" s="203"/>
      <c r="GL20" s="203"/>
      <c r="GM20" s="203"/>
      <c r="GN20" s="203"/>
      <c r="GO20" s="203"/>
      <c r="GP20" s="203"/>
      <c r="GQ20" s="203"/>
      <c r="GR20" s="203"/>
      <c r="GS20" s="203"/>
      <c r="GT20" s="203"/>
      <c r="GU20" s="203"/>
      <c r="GV20" s="203"/>
      <c r="GW20" s="203"/>
      <c r="GX20" s="204"/>
      <c r="GY20" s="12"/>
      <c r="GZ20" s="12"/>
      <c r="HA20" s="12"/>
      <c r="HB20" s="12"/>
    </row>
    <row r="21" spans="1:210" ht="18" customHeight="1">
      <c r="A21" s="178" t="s">
        <v>219</v>
      </c>
      <c r="B21" s="179"/>
      <c r="C21" s="71" t="s">
        <v>158</v>
      </c>
      <c r="D21" s="72" t="s">
        <v>221</v>
      </c>
      <c r="E21" s="72" t="s">
        <v>227</v>
      </c>
      <c r="F21" s="75"/>
      <c r="G21" s="73"/>
      <c r="H21" s="40" t="s">
        <v>8</v>
      </c>
      <c r="I21" s="102">
        <f>COUNTIF(I24:I31,"신입")</f>
        <v>0</v>
      </c>
      <c r="J21" s="195"/>
      <c r="K21" s="196"/>
      <c r="L21" s="124">
        <v>3</v>
      </c>
      <c r="M21" s="124">
        <v>3</v>
      </c>
      <c r="N21" s="123">
        <f>COUNTIF(N24:N31,"●")</f>
        <v>3</v>
      </c>
      <c r="O21" s="40" t="s">
        <v>8</v>
      </c>
      <c r="P21" s="102">
        <f>COUNTIF(P24:P31,"신입")</f>
        <v>0</v>
      </c>
      <c r="Q21" s="195"/>
      <c r="R21" s="196"/>
      <c r="S21" s="27">
        <f aca="true" t="shared" si="7" ref="S21:BJ21">COUNTIF(S24:S31,"●")</f>
        <v>3</v>
      </c>
      <c r="T21" s="27">
        <f t="shared" si="7"/>
        <v>2</v>
      </c>
      <c r="U21" s="27">
        <f t="shared" si="7"/>
        <v>3</v>
      </c>
      <c r="V21" s="27">
        <f t="shared" si="7"/>
        <v>0</v>
      </c>
      <c r="W21" s="27">
        <f t="shared" si="7"/>
        <v>3</v>
      </c>
      <c r="X21" s="27">
        <f t="shared" si="7"/>
        <v>2</v>
      </c>
      <c r="Y21" s="27">
        <f t="shared" si="7"/>
        <v>4</v>
      </c>
      <c r="Z21" s="27">
        <f t="shared" si="7"/>
        <v>3</v>
      </c>
      <c r="AA21" s="27">
        <f t="shared" si="7"/>
        <v>2</v>
      </c>
      <c r="AB21" s="27">
        <f t="shared" si="7"/>
        <v>1</v>
      </c>
      <c r="AC21" s="27">
        <f t="shared" si="7"/>
        <v>3</v>
      </c>
      <c r="AD21" s="27">
        <f t="shared" si="7"/>
        <v>3</v>
      </c>
      <c r="AE21" s="27">
        <f t="shared" si="7"/>
        <v>3</v>
      </c>
      <c r="AF21" s="27">
        <f t="shared" si="7"/>
        <v>2</v>
      </c>
      <c r="AG21" s="27">
        <f t="shared" si="7"/>
        <v>2</v>
      </c>
      <c r="AH21" s="27">
        <f t="shared" si="7"/>
        <v>3</v>
      </c>
      <c r="AI21" s="27">
        <f t="shared" si="7"/>
        <v>3</v>
      </c>
      <c r="AJ21" s="27">
        <f t="shared" si="7"/>
        <v>3</v>
      </c>
      <c r="AK21" s="27">
        <f t="shared" si="7"/>
        <v>3</v>
      </c>
      <c r="AL21" s="27">
        <f t="shared" si="7"/>
        <v>2</v>
      </c>
      <c r="AM21" s="27">
        <f t="shared" si="7"/>
        <v>3</v>
      </c>
      <c r="AN21" s="27">
        <f t="shared" si="7"/>
        <v>2</v>
      </c>
      <c r="AO21" s="27">
        <f t="shared" si="7"/>
        <v>2</v>
      </c>
      <c r="AP21" s="27">
        <f t="shared" si="7"/>
        <v>3</v>
      </c>
      <c r="AQ21" s="27">
        <f t="shared" si="7"/>
        <v>1</v>
      </c>
      <c r="AR21" s="27">
        <f t="shared" si="7"/>
        <v>4</v>
      </c>
      <c r="AS21" s="27">
        <f t="shared" si="7"/>
        <v>2</v>
      </c>
      <c r="AT21" s="27">
        <f t="shared" si="7"/>
        <v>2</v>
      </c>
      <c r="AU21" s="27">
        <f t="shared" si="7"/>
        <v>3</v>
      </c>
      <c r="AV21" s="27">
        <f t="shared" si="7"/>
        <v>3</v>
      </c>
      <c r="AW21" s="27">
        <f t="shared" si="7"/>
        <v>3</v>
      </c>
      <c r="AX21" s="27">
        <f t="shared" si="7"/>
        <v>2</v>
      </c>
      <c r="AY21" s="27">
        <f t="shared" si="7"/>
        <v>2</v>
      </c>
      <c r="AZ21" s="27">
        <f t="shared" si="7"/>
        <v>2</v>
      </c>
      <c r="BA21" s="27">
        <f t="shared" si="7"/>
        <v>2</v>
      </c>
      <c r="BB21" s="27">
        <f>COUNTIF(BB24:BB34,"●")</f>
        <v>3</v>
      </c>
      <c r="BC21" s="27">
        <f>COUNTIF(BC24:BC34,"●")</f>
        <v>2</v>
      </c>
      <c r="BD21" s="27">
        <f>COUNTIF(BD24:BD34,"●")</f>
        <v>0</v>
      </c>
      <c r="BE21" s="124">
        <f t="shared" si="7"/>
        <v>2</v>
      </c>
      <c r="BF21" s="124">
        <f t="shared" si="7"/>
        <v>3</v>
      </c>
      <c r="BG21" s="124">
        <f t="shared" si="7"/>
        <v>3</v>
      </c>
      <c r="BH21" s="124"/>
      <c r="BI21" s="124"/>
      <c r="BJ21" s="124">
        <f t="shared" si="7"/>
        <v>2</v>
      </c>
      <c r="BK21" s="40" t="s">
        <v>8</v>
      </c>
      <c r="BL21" s="113"/>
      <c r="BM21" s="195"/>
      <c r="BN21" s="196"/>
      <c r="BO21" s="27">
        <f aca="true" t="shared" si="8" ref="BO21:DF21">COUNTIF(BO24:BO31,"●")</f>
        <v>4</v>
      </c>
      <c r="BP21" s="27">
        <f t="shared" si="8"/>
        <v>5</v>
      </c>
      <c r="BQ21" s="27">
        <f t="shared" si="8"/>
        <v>5</v>
      </c>
      <c r="BR21" s="27">
        <f t="shared" si="8"/>
        <v>2</v>
      </c>
      <c r="BS21" s="27">
        <f t="shared" si="8"/>
        <v>4</v>
      </c>
      <c r="BT21" s="27">
        <f t="shared" si="8"/>
        <v>5</v>
      </c>
      <c r="BU21" s="27">
        <f t="shared" si="8"/>
        <v>5</v>
      </c>
      <c r="BV21" s="27">
        <f t="shared" si="8"/>
        <v>5</v>
      </c>
      <c r="BW21" s="27">
        <f t="shared" si="8"/>
        <v>4</v>
      </c>
      <c r="BX21" s="27">
        <f t="shared" si="8"/>
        <v>5</v>
      </c>
      <c r="BY21" s="27">
        <f t="shared" si="8"/>
        <v>4</v>
      </c>
      <c r="BZ21" s="27">
        <f t="shared" si="8"/>
        <v>4</v>
      </c>
      <c r="CA21" s="27">
        <f t="shared" si="8"/>
        <v>5</v>
      </c>
      <c r="CB21" s="27">
        <f t="shared" si="8"/>
        <v>4</v>
      </c>
      <c r="CC21" s="27">
        <f t="shared" si="8"/>
        <v>5</v>
      </c>
      <c r="CD21" s="27">
        <f t="shared" si="8"/>
        <v>5</v>
      </c>
      <c r="CE21" s="27">
        <f t="shared" si="8"/>
        <v>4</v>
      </c>
      <c r="CF21" s="27">
        <f t="shared" si="8"/>
        <v>4</v>
      </c>
      <c r="CG21" s="27">
        <f t="shared" si="8"/>
        <v>3</v>
      </c>
      <c r="CH21" s="27">
        <f t="shared" si="8"/>
        <v>4</v>
      </c>
      <c r="CI21" s="27">
        <f t="shared" si="8"/>
        <v>5</v>
      </c>
      <c r="CJ21" s="27">
        <f t="shared" si="8"/>
        <v>4</v>
      </c>
      <c r="CK21" s="27">
        <f t="shared" si="8"/>
        <v>5</v>
      </c>
      <c r="CL21" s="27">
        <f t="shared" si="8"/>
        <v>4</v>
      </c>
      <c r="CM21" s="27">
        <f t="shared" si="8"/>
        <v>3</v>
      </c>
      <c r="CN21" s="27">
        <f t="shared" si="8"/>
        <v>4</v>
      </c>
      <c r="CO21" s="27">
        <f t="shared" si="8"/>
        <v>4</v>
      </c>
      <c r="CP21" s="27">
        <f t="shared" si="8"/>
        <v>4</v>
      </c>
      <c r="CQ21" s="27">
        <f t="shared" si="8"/>
        <v>4</v>
      </c>
      <c r="CR21" s="27">
        <f t="shared" si="8"/>
        <v>4</v>
      </c>
      <c r="CS21" s="27">
        <f t="shared" si="8"/>
        <v>4</v>
      </c>
      <c r="CT21" s="27">
        <f t="shared" si="8"/>
        <v>4</v>
      </c>
      <c r="CU21" s="27">
        <f t="shared" si="8"/>
        <v>3</v>
      </c>
      <c r="CV21" s="27">
        <f t="shared" si="8"/>
        <v>4</v>
      </c>
      <c r="CW21" s="27">
        <f t="shared" si="8"/>
        <v>4</v>
      </c>
      <c r="CX21" s="27">
        <f>COUNTIF(CX24:CX34,"●")</f>
        <v>4</v>
      </c>
      <c r="CY21" s="27">
        <f>COUNTIF(CY24:CY34,"●")</f>
        <v>4</v>
      </c>
      <c r="CZ21" s="124"/>
      <c r="DA21" s="124">
        <f t="shared" si="8"/>
        <v>4</v>
      </c>
      <c r="DB21" s="27">
        <f t="shared" si="8"/>
        <v>4</v>
      </c>
      <c r="DC21" s="27">
        <f t="shared" si="8"/>
        <v>4</v>
      </c>
      <c r="DD21" s="27">
        <f t="shared" si="8"/>
        <v>4</v>
      </c>
      <c r="DE21" s="27">
        <f t="shared" si="8"/>
        <v>4</v>
      </c>
      <c r="DF21" s="123">
        <f t="shared" si="8"/>
        <v>4</v>
      </c>
      <c r="DG21" s="37" t="s">
        <v>8</v>
      </c>
      <c r="DH21" s="102"/>
      <c r="DI21" s="195"/>
      <c r="DJ21" s="196"/>
      <c r="DK21" s="27">
        <f aca="true" t="shared" si="9" ref="DK21:EF21">COUNTIF(DK24:DK31,"●")</f>
        <v>0</v>
      </c>
      <c r="DL21" s="27">
        <f t="shared" si="9"/>
        <v>3</v>
      </c>
      <c r="DM21" s="27">
        <f t="shared" si="9"/>
        <v>0</v>
      </c>
      <c r="DN21" s="27">
        <f t="shared" si="9"/>
        <v>0</v>
      </c>
      <c r="DO21" s="27">
        <f t="shared" si="9"/>
        <v>0</v>
      </c>
      <c r="DP21" s="27">
        <f t="shared" si="9"/>
        <v>3</v>
      </c>
      <c r="DQ21" s="27">
        <f t="shared" si="9"/>
        <v>3</v>
      </c>
      <c r="DR21" s="27">
        <f t="shared" si="9"/>
        <v>3</v>
      </c>
      <c r="DS21" s="27">
        <f t="shared" si="9"/>
        <v>3</v>
      </c>
      <c r="DT21" s="27">
        <f t="shared" si="9"/>
        <v>2</v>
      </c>
      <c r="DU21" s="27">
        <f t="shared" si="9"/>
        <v>3</v>
      </c>
      <c r="DV21" s="27">
        <f t="shared" si="9"/>
        <v>4</v>
      </c>
      <c r="DW21" s="27">
        <f t="shared" si="9"/>
        <v>0</v>
      </c>
      <c r="DX21" s="27">
        <f t="shared" si="9"/>
        <v>3</v>
      </c>
      <c r="DY21" s="27">
        <f t="shared" si="9"/>
        <v>3</v>
      </c>
      <c r="DZ21" s="27">
        <f t="shared" si="9"/>
        <v>3</v>
      </c>
      <c r="EA21" s="27">
        <f t="shared" si="9"/>
        <v>0</v>
      </c>
      <c r="EB21" s="27">
        <f t="shared" si="9"/>
        <v>0</v>
      </c>
      <c r="EC21" s="27">
        <f t="shared" si="9"/>
        <v>0</v>
      </c>
      <c r="ED21" s="27">
        <f t="shared" si="9"/>
        <v>3</v>
      </c>
      <c r="EE21" s="27">
        <f t="shared" si="9"/>
        <v>3</v>
      </c>
      <c r="EF21" s="27">
        <f t="shared" si="9"/>
        <v>3</v>
      </c>
      <c r="EG21" s="27">
        <f aca="true" t="shared" si="10" ref="EG21:FB21">COUNTIF(EG24:EG31,"●")</f>
        <v>0</v>
      </c>
      <c r="EH21" s="27">
        <f t="shared" si="10"/>
        <v>3</v>
      </c>
      <c r="EI21" s="27">
        <f t="shared" si="10"/>
        <v>3</v>
      </c>
      <c r="EJ21" s="27">
        <f t="shared" si="10"/>
        <v>0</v>
      </c>
      <c r="EK21" s="27">
        <f t="shared" si="10"/>
        <v>0</v>
      </c>
      <c r="EL21" s="27">
        <f t="shared" si="10"/>
        <v>0</v>
      </c>
      <c r="EM21" s="27">
        <f t="shared" si="10"/>
        <v>3</v>
      </c>
      <c r="EN21" s="27">
        <f t="shared" si="10"/>
        <v>3</v>
      </c>
      <c r="EO21" s="27">
        <f t="shared" si="10"/>
        <v>0</v>
      </c>
      <c r="EP21" s="27">
        <f t="shared" si="10"/>
        <v>2</v>
      </c>
      <c r="EQ21" s="27">
        <f t="shared" si="10"/>
        <v>3</v>
      </c>
      <c r="ER21" s="27">
        <f t="shared" si="10"/>
        <v>2</v>
      </c>
      <c r="ES21" s="27">
        <f t="shared" si="10"/>
        <v>3</v>
      </c>
      <c r="ET21" s="27">
        <f>COUNTIF(ET24:ET34,"●")</f>
        <v>0</v>
      </c>
      <c r="EU21" s="27">
        <f>COUNTIF(EU24:EU34,"●")</f>
        <v>0</v>
      </c>
      <c r="EV21" s="124"/>
      <c r="EW21" s="124"/>
      <c r="EX21" s="27"/>
      <c r="EY21" s="27">
        <f>COUNTIF(EY24:EY31,"●")</f>
        <v>3</v>
      </c>
      <c r="EZ21" s="27">
        <f>COUNTIF(EZ24:EZ31,"●")</f>
        <v>3</v>
      </c>
      <c r="FA21" s="27">
        <f>COUNTIF(FA24:FA31,"●")</f>
        <v>0</v>
      </c>
      <c r="FB21" s="123">
        <f t="shared" si="10"/>
        <v>0</v>
      </c>
      <c r="FC21" s="40" t="s">
        <v>8</v>
      </c>
      <c r="FD21" s="102"/>
      <c r="FE21" s="195"/>
      <c r="FF21" s="196"/>
      <c r="FG21" s="27">
        <f aca="true" t="shared" si="11" ref="FG21:GO21">COUNTIF(FG24:FG31,"●")</f>
        <v>5</v>
      </c>
      <c r="FH21" s="27">
        <f t="shared" si="11"/>
        <v>4</v>
      </c>
      <c r="FI21" s="27">
        <f t="shared" si="11"/>
        <v>4</v>
      </c>
      <c r="FJ21" s="27">
        <f t="shared" si="11"/>
        <v>2</v>
      </c>
      <c r="FK21" s="27">
        <f t="shared" si="11"/>
        <v>5</v>
      </c>
      <c r="FL21" s="27">
        <f t="shared" si="11"/>
        <v>4</v>
      </c>
      <c r="FM21" s="27">
        <f t="shared" si="11"/>
        <v>5</v>
      </c>
      <c r="FN21" s="27">
        <f t="shared" si="11"/>
        <v>4</v>
      </c>
      <c r="FO21" s="27">
        <f t="shared" si="11"/>
        <v>5</v>
      </c>
      <c r="FP21" s="27">
        <f t="shared" si="11"/>
        <v>5</v>
      </c>
      <c r="FQ21" s="27">
        <f t="shared" si="11"/>
        <v>5</v>
      </c>
      <c r="FR21" s="27">
        <f t="shared" si="11"/>
        <v>5</v>
      </c>
      <c r="FS21" s="27">
        <f t="shared" si="11"/>
        <v>5</v>
      </c>
      <c r="FT21" s="27">
        <f t="shared" si="11"/>
        <v>5</v>
      </c>
      <c r="FU21" s="27">
        <f t="shared" si="11"/>
        <v>5</v>
      </c>
      <c r="FV21" s="27">
        <f t="shared" si="11"/>
        <v>4</v>
      </c>
      <c r="FW21" s="27">
        <f t="shared" si="11"/>
        <v>2</v>
      </c>
      <c r="FX21" s="27">
        <f t="shared" si="11"/>
        <v>5</v>
      </c>
      <c r="FY21" s="27">
        <f t="shared" si="11"/>
        <v>3</v>
      </c>
      <c r="FZ21" s="27">
        <f t="shared" si="11"/>
        <v>5</v>
      </c>
      <c r="GA21" s="27">
        <f t="shared" si="11"/>
        <v>4</v>
      </c>
      <c r="GB21" s="27">
        <f t="shared" si="11"/>
        <v>4</v>
      </c>
      <c r="GC21" s="27">
        <f t="shared" si="11"/>
        <v>4</v>
      </c>
      <c r="GD21" s="27">
        <f t="shared" si="11"/>
        <v>4</v>
      </c>
      <c r="GE21" s="27">
        <f t="shared" si="11"/>
        <v>3</v>
      </c>
      <c r="GF21" s="27">
        <f t="shared" si="11"/>
        <v>5</v>
      </c>
      <c r="GG21" s="27">
        <f t="shared" si="11"/>
        <v>4</v>
      </c>
      <c r="GH21" s="27">
        <f t="shared" si="11"/>
        <v>1</v>
      </c>
      <c r="GI21" s="27">
        <f t="shared" si="11"/>
        <v>2</v>
      </c>
      <c r="GJ21" s="27">
        <f t="shared" si="11"/>
        <v>3</v>
      </c>
      <c r="GK21" s="27">
        <f t="shared" si="11"/>
        <v>3</v>
      </c>
      <c r="GL21" s="27">
        <f t="shared" si="11"/>
        <v>4</v>
      </c>
      <c r="GM21" s="27">
        <f t="shared" si="11"/>
        <v>2</v>
      </c>
      <c r="GN21" s="27">
        <f t="shared" si="11"/>
        <v>4</v>
      </c>
      <c r="GO21" s="27">
        <f t="shared" si="11"/>
        <v>3</v>
      </c>
      <c r="GP21" s="27">
        <f>COUNTIF(GP24:GP34,"●")</f>
        <v>4</v>
      </c>
      <c r="GQ21" s="27">
        <f>COUNTIF(GQ24:GQ34,"●")</f>
        <v>4</v>
      </c>
      <c r="GR21" s="123">
        <f aca="true" t="shared" si="12" ref="GR21:GX21">COUNTIF(GR24:GR31,"●")</f>
        <v>0</v>
      </c>
      <c r="GS21" s="124">
        <f t="shared" si="12"/>
        <v>3</v>
      </c>
      <c r="GT21" s="27">
        <f t="shared" si="12"/>
        <v>2</v>
      </c>
      <c r="GU21" s="27">
        <f t="shared" si="12"/>
        <v>3</v>
      </c>
      <c r="GV21" s="27">
        <f t="shared" si="12"/>
        <v>5</v>
      </c>
      <c r="GW21" s="27">
        <f t="shared" si="12"/>
        <v>4</v>
      </c>
      <c r="GX21" s="123">
        <f t="shared" si="12"/>
        <v>3</v>
      </c>
      <c r="GY21" s="12"/>
      <c r="GZ21" s="12"/>
      <c r="HA21" s="12"/>
      <c r="HB21" s="12"/>
    </row>
    <row r="22" spans="1:210" ht="18" customHeight="1">
      <c r="A22" s="178" t="s">
        <v>220</v>
      </c>
      <c r="B22" s="179"/>
      <c r="C22" s="71" t="s">
        <v>157</v>
      </c>
      <c r="D22" s="72" t="s">
        <v>221</v>
      </c>
      <c r="E22" s="72" t="s">
        <v>224</v>
      </c>
      <c r="F22" s="75"/>
      <c r="G22" s="73"/>
      <c r="H22" s="41" t="s">
        <v>9</v>
      </c>
      <c r="I22" s="101">
        <f>COUNTIF(I24:I31,"등반")</f>
        <v>0</v>
      </c>
      <c r="J22" s="197"/>
      <c r="K22" s="198"/>
      <c r="L22" s="224"/>
      <c r="M22" s="224"/>
      <c r="N22" s="224"/>
      <c r="O22" s="41" t="s">
        <v>9</v>
      </c>
      <c r="P22" s="101">
        <f>COUNTIF(P24:P31,"등반")</f>
        <v>0</v>
      </c>
      <c r="Q22" s="197"/>
      <c r="R22" s="198"/>
      <c r="S22" s="223">
        <f>BJ21*10+P21*10+P22*20+(Q24+Q25+Q26+Q27+Q28+Q29+Q30+Q31)</f>
        <v>20</v>
      </c>
      <c r="T22" s="223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  <c r="BG22" s="224"/>
      <c r="BH22" s="224"/>
      <c r="BI22" s="224"/>
      <c r="BJ22" s="224"/>
      <c r="BK22" s="41" t="s">
        <v>9</v>
      </c>
      <c r="BL22" s="103"/>
      <c r="BM22" s="197"/>
      <c r="BN22" s="198"/>
      <c r="BO22" s="223">
        <f>DF21*10+BL21*10+BL22*20+(BM24+BM25+BM26+BM27+BM28+BM29+BM30+BM31)</f>
        <v>40</v>
      </c>
      <c r="BP22" s="223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  <c r="CM22" s="224"/>
      <c r="CN22" s="224"/>
      <c r="CO22" s="224"/>
      <c r="CP22" s="224"/>
      <c r="CQ22" s="224"/>
      <c r="CR22" s="224"/>
      <c r="CS22" s="224"/>
      <c r="CT22" s="224"/>
      <c r="CU22" s="224"/>
      <c r="CV22" s="224"/>
      <c r="CW22" s="224"/>
      <c r="CX22" s="224"/>
      <c r="CY22" s="224"/>
      <c r="CZ22" s="224"/>
      <c r="DA22" s="224"/>
      <c r="DB22" s="224"/>
      <c r="DC22" s="224"/>
      <c r="DD22" s="224"/>
      <c r="DE22" s="224"/>
      <c r="DF22" s="225"/>
      <c r="DG22" s="38" t="s">
        <v>9</v>
      </c>
      <c r="DH22" s="101"/>
      <c r="DI22" s="197"/>
      <c r="DJ22" s="198"/>
      <c r="DK22" s="223">
        <f>FB21*10+DH21*10+DH22*20+(DI24+DI25+DI26+DI27+DI28+DI29+DI30+DI31)</f>
        <v>0</v>
      </c>
      <c r="DL22" s="223"/>
      <c r="DM22" s="224"/>
      <c r="DN22" s="224"/>
      <c r="DO22" s="224"/>
      <c r="DP22" s="224"/>
      <c r="DQ22" s="224"/>
      <c r="DR22" s="224"/>
      <c r="DS22" s="224"/>
      <c r="DT22" s="224"/>
      <c r="DU22" s="224"/>
      <c r="DV22" s="224"/>
      <c r="DW22" s="224"/>
      <c r="DX22" s="224"/>
      <c r="DY22" s="224"/>
      <c r="DZ22" s="224"/>
      <c r="EA22" s="224"/>
      <c r="EB22" s="224"/>
      <c r="EC22" s="224"/>
      <c r="ED22" s="224"/>
      <c r="EE22" s="224"/>
      <c r="EF22" s="224"/>
      <c r="EG22" s="224"/>
      <c r="EH22" s="224"/>
      <c r="EI22" s="224"/>
      <c r="EJ22" s="224"/>
      <c r="EK22" s="224"/>
      <c r="EL22" s="224"/>
      <c r="EM22" s="224"/>
      <c r="EN22" s="224"/>
      <c r="EO22" s="224"/>
      <c r="EP22" s="224"/>
      <c r="EQ22" s="224"/>
      <c r="ER22" s="224"/>
      <c r="ES22" s="224"/>
      <c r="ET22" s="224"/>
      <c r="EU22" s="224"/>
      <c r="EV22" s="224"/>
      <c r="EW22" s="224"/>
      <c r="EX22" s="224"/>
      <c r="EY22" s="224"/>
      <c r="EZ22" s="224"/>
      <c r="FA22" s="224"/>
      <c r="FB22" s="225"/>
      <c r="FC22" s="41" t="s">
        <v>9</v>
      </c>
      <c r="FD22" s="101">
        <f>COUNTIF(BL31:BL31,"등반")</f>
        <v>0</v>
      </c>
      <c r="FE22" s="197"/>
      <c r="FF22" s="198"/>
      <c r="FG22" s="223">
        <f>GX21*10+FD21*10+FD22*20+(FE24+FE25+FE26+FE27+FE28+FE29+FE30+FE31)</f>
        <v>30</v>
      </c>
      <c r="FH22" s="223"/>
      <c r="FI22" s="224"/>
      <c r="FJ22" s="224"/>
      <c r="FK22" s="224"/>
      <c r="FL22" s="224"/>
      <c r="FM22" s="224"/>
      <c r="FN22" s="224"/>
      <c r="FO22" s="224"/>
      <c r="FP22" s="224"/>
      <c r="FQ22" s="224"/>
      <c r="FR22" s="224"/>
      <c r="FS22" s="224"/>
      <c r="FT22" s="224"/>
      <c r="FU22" s="224"/>
      <c r="FV22" s="224"/>
      <c r="FW22" s="224"/>
      <c r="FX22" s="224"/>
      <c r="FY22" s="224"/>
      <c r="FZ22" s="224"/>
      <c r="GA22" s="224"/>
      <c r="GB22" s="224"/>
      <c r="GC22" s="224"/>
      <c r="GD22" s="224"/>
      <c r="GE22" s="224"/>
      <c r="GF22" s="224"/>
      <c r="GG22" s="224"/>
      <c r="GH22" s="224"/>
      <c r="GI22" s="224"/>
      <c r="GJ22" s="224"/>
      <c r="GK22" s="224"/>
      <c r="GL22" s="224"/>
      <c r="GM22" s="224"/>
      <c r="GN22" s="224"/>
      <c r="GO22" s="224"/>
      <c r="GP22" s="224"/>
      <c r="GQ22" s="224"/>
      <c r="GR22" s="224"/>
      <c r="GS22" s="224"/>
      <c r="GT22" s="224"/>
      <c r="GU22" s="224"/>
      <c r="GV22" s="224"/>
      <c r="GW22" s="224"/>
      <c r="GX22" s="225"/>
      <c r="GY22" s="12"/>
      <c r="GZ22" s="12"/>
      <c r="HA22" s="12"/>
      <c r="HB22" s="12"/>
    </row>
    <row r="23" spans="1:210" ht="18" customHeight="1">
      <c r="A23" s="178" t="s">
        <v>225</v>
      </c>
      <c r="B23" s="179"/>
      <c r="C23" s="71" t="s">
        <v>157</v>
      </c>
      <c r="D23" s="72" t="s">
        <v>224</v>
      </c>
      <c r="E23" s="72"/>
      <c r="F23" s="168"/>
      <c r="G23" s="169"/>
      <c r="H23" s="40" t="s">
        <v>10</v>
      </c>
      <c r="I23" s="4" t="s">
        <v>11</v>
      </c>
      <c r="J23" s="4" t="s">
        <v>57</v>
      </c>
      <c r="K23" s="4" t="s">
        <v>12</v>
      </c>
      <c r="L23" s="109">
        <v>49</v>
      </c>
      <c r="M23" s="109">
        <v>50</v>
      </c>
      <c r="N23" s="109">
        <v>51</v>
      </c>
      <c r="O23" s="40" t="s">
        <v>10</v>
      </c>
      <c r="P23" s="4" t="s">
        <v>11</v>
      </c>
      <c r="Q23" s="4" t="s">
        <v>56</v>
      </c>
      <c r="R23" s="4" t="s">
        <v>12</v>
      </c>
      <c r="S23" s="23">
        <v>1</v>
      </c>
      <c r="T23" s="23">
        <v>2</v>
      </c>
      <c r="U23" s="109">
        <v>3</v>
      </c>
      <c r="V23" s="109">
        <v>4</v>
      </c>
      <c r="W23" s="109">
        <v>5</v>
      </c>
      <c r="X23" s="109">
        <v>6</v>
      </c>
      <c r="Y23" s="109">
        <v>7</v>
      </c>
      <c r="Z23" s="109">
        <v>8</v>
      </c>
      <c r="AA23" s="109">
        <v>9</v>
      </c>
      <c r="AB23" s="109">
        <v>10</v>
      </c>
      <c r="AC23" s="109">
        <v>11</v>
      </c>
      <c r="AD23" s="109">
        <v>12</v>
      </c>
      <c r="AE23" s="109">
        <v>13</v>
      </c>
      <c r="AF23" s="109">
        <v>14</v>
      </c>
      <c r="AG23" s="109">
        <v>15</v>
      </c>
      <c r="AH23" s="109">
        <v>16</v>
      </c>
      <c r="AI23" s="109">
        <v>17</v>
      </c>
      <c r="AJ23" s="109">
        <v>18</v>
      </c>
      <c r="AK23" s="109">
        <v>19</v>
      </c>
      <c r="AL23" s="109">
        <v>20</v>
      </c>
      <c r="AM23" s="109">
        <v>21</v>
      </c>
      <c r="AN23" s="109">
        <v>22</v>
      </c>
      <c r="AO23" s="109">
        <v>23</v>
      </c>
      <c r="AP23" s="109">
        <v>24</v>
      </c>
      <c r="AQ23" s="109">
        <v>25</v>
      </c>
      <c r="AR23" s="109">
        <v>26</v>
      </c>
      <c r="AS23" s="109">
        <v>27</v>
      </c>
      <c r="AT23" s="109">
        <v>28</v>
      </c>
      <c r="AU23" s="109">
        <v>29</v>
      </c>
      <c r="AV23" s="109">
        <v>30</v>
      </c>
      <c r="AW23" s="109">
        <v>31</v>
      </c>
      <c r="AX23" s="109">
        <v>32</v>
      </c>
      <c r="AY23" s="109">
        <v>33</v>
      </c>
      <c r="AZ23" s="109">
        <v>36</v>
      </c>
      <c r="BA23" s="109">
        <v>37</v>
      </c>
      <c r="BB23" s="109">
        <v>38</v>
      </c>
      <c r="BC23" s="109">
        <v>39</v>
      </c>
      <c r="BD23" s="109">
        <v>40</v>
      </c>
      <c r="BE23" s="109">
        <v>41</v>
      </c>
      <c r="BF23" s="109">
        <v>42</v>
      </c>
      <c r="BG23" s="109">
        <v>43</v>
      </c>
      <c r="BH23" s="109">
        <v>49</v>
      </c>
      <c r="BI23" s="109">
        <v>50</v>
      </c>
      <c r="BJ23" s="109">
        <v>51</v>
      </c>
      <c r="BK23" s="40" t="s">
        <v>10</v>
      </c>
      <c r="BL23" s="4" t="s">
        <v>11</v>
      </c>
      <c r="BM23" s="4" t="s">
        <v>56</v>
      </c>
      <c r="BN23" s="4" t="s">
        <v>12</v>
      </c>
      <c r="BO23" s="23">
        <v>1</v>
      </c>
      <c r="BP23" s="23">
        <v>2</v>
      </c>
      <c r="BQ23" s="109">
        <v>3</v>
      </c>
      <c r="BR23" s="109">
        <v>4</v>
      </c>
      <c r="BS23" s="109">
        <v>5</v>
      </c>
      <c r="BT23" s="109">
        <v>6</v>
      </c>
      <c r="BU23" s="109">
        <v>7</v>
      </c>
      <c r="BV23" s="109">
        <v>8</v>
      </c>
      <c r="BW23" s="109">
        <v>9</v>
      </c>
      <c r="BX23" s="109">
        <v>10</v>
      </c>
      <c r="BY23" s="109">
        <v>11</v>
      </c>
      <c r="BZ23" s="109">
        <v>12</v>
      </c>
      <c r="CA23" s="109">
        <v>13</v>
      </c>
      <c r="CB23" s="109">
        <v>14</v>
      </c>
      <c r="CC23" s="109">
        <v>15</v>
      </c>
      <c r="CD23" s="109">
        <v>16</v>
      </c>
      <c r="CE23" s="109">
        <v>17</v>
      </c>
      <c r="CF23" s="109">
        <v>18</v>
      </c>
      <c r="CG23" s="109">
        <v>19</v>
      </c>
      <c r="CH23" s="109">
        <v>20</v>
      </c>
      <c r="CI23" s="109">
        <v>21</v>
      </c>
      <c r="CJ23" s="109">
        <v>22</v>
      </c>
      <c r="CK23" s="109">
        <v>23</v>
      </c>
      <c r="CL23" s="109">
        <v>24</v>
      </c>
      <c r="CM23" s="109">
        <v>25</v>
      </c>
      <c r="CN23" s="109">
        <v>26</v>
      </c>
      <c r="CO23" s="109">
        <v>27</v>
      </c>
      <c r="CP23" s="109">
        <v>28</v>
      </c>
      <c r="CQ23" s="109">
        <v>29</v>
      </c>
      <c r="CR23" s="109">
        <v>30</v>
      </c>
      <c r="CS23" s="109">
        <v>31</v>
      </c>
      <c r="CT23" s="109">
        <v>32</v>
      </c>
      <c r="CU23" s="109">
        <v>33</v>
      </c>
      <c r="CV23" s="109">
        <v>36</v>
      </c>
      <c r="CW23" s="109">
        <v>37</v>
      </c>
      <c r="CX23" s="109">
        <v>38</v>
      </c>
      <c r="CY23" s="109">
        <v>39</v>
      </c>
      <c r="CZ23" s="109">
        <v>40</v>
      </c>
      <c r="DA23" s="109">
        <v>41</v>
      </c>
      <c r="DB23" s="109">
        <v>42</v>
      </c>
      <c r="DC23" s="109">
        <v>43</v>
      </c>
      <c r="DD23" s="109">
        <v>49</v>
      </c>
      <c r="DE23" s="109">
        <v>50</v>
      </c>
      <c r="DF23" s="274">
        <v>51</v>
      </c>
      <c r="DG23" s="37" t="s">
        <v>10</v>
      </c>
      <c r="DH23" s="4" t="s">
        <v>11</v>
      </c>
      <c r="DI23" s="4" t="s">
        <v>56</v>
      </c>
      <c r="DJ23" s="4" t="s">
        <v>12</v>
      </c>
      <c r="DK23" s="23">
        <v>1</v>
      </c>
      <c r="DL23" s="23">
        <v>2</v>
      </c>
      <c r="DM23" s="109">
        <v>3</v>
      </c>
      <c r="DN23" s="109">
        <v>4</v>
      </c>
      <c r="DO23" s="109">
        <v>5</v>
      </c>
      <c r="DP23" s="109">
        <v>6</v>
      </c>
      <c r="DQ23" s="109">
        <v>7</v>
      </c>
      <c r="DR23" s="109">
        <v>8</v>
      </c>
      <c r="DS23" s="109">
        <v>9</v>
      </c>
      <c r="DT23" s="109">
        <v>10</v>
      </c>
      <c r="DU23" s="109">
        <v>11</v>
      </c>
      <c r="DV23" s="109">
        <v>12</v>
      </c>
      <c r="DW23" s="109">
        <v>13</v>
      </c>
      <c r="DX23" s="109">
        <v>14</v>
      </c>
      <c r="DY23" s="109">
        <v>15</v>
      </c>
      <c r="DZ23" s="109">
        <v>16</v>
      </c>
      <c r="EA23" s="109">
        <v>17</v>
      </c>
      <c r="EB23" s="109">
        <v>18</v>
      </c>
      <c r="EC23" s="109">
        <v>19</v>
      </c>
      <c r="ED23" s="109">
        <v>20</v>
      </c>
      <c r="EE23" s="109">
        <v>21</v>
      </c>
      <c r="EF23" s="109">
        <v>22</v>
      </c>
      <c r="EG23" s="109">
        <v>23</v>
      </c>
      <c r="EH23" s="109">
        <v>24</v>
      </c>
      <c r="EI23" s="109">
        <v>25</v>
      </c>
      <c r="EJ23" s="109">
        <v>26</v>
      </c>
      <c r="EK23" s="109">
        <v>27</v>
      </c>
      <c r="EL23" s="109">
        <v>28</v>
      </c>
      <c r="EM23" s="109">
        <v>29</v>
      </c>
      <c r="EN23" s="109">
        <v>30</v>
      </c>
      <c r="EO23" s="109">
        <v>31</v>
      </c>
      <c r="EP23" s="109">
        <v>32</v>
      </c>
      <c r="EQ23" s="109">
        <v>33</v>
      </c>
      <c r="ER23" s="109">
        <v>36</v>
      </c>
      <c r="ES23" s="109">
        <v>37</v>
      </c>
      <c r="ET23" s="109">
        <v>38</v>
      </c>
      <c r="EU23" s="109">
        <v>39</v>
      </c>
      <c r="EV23" s="109">
        <v>40</v>
      </c>
      <c r="EW23" s="109">
        <v>41</v>
      </c>
      <c r="EX23" s="109">
        <v>42</v>
      </c>
      <c r="EY23" s="109">
        <v>43</v>
      </c>
      <c r="EZ23" s="109">
        <v>49</v>
      </c>
      <c r="FA23" s="109">
        <v>50</v>
      </c>
      <c r="FB23" s="109">
        <v>51</v>
      </c>
      <c r="FC23" s="40" t="s">
        <v>10</v>
      </c>
      <c r="FD23" s="4" t="s">
        <v>11</v>
      </c>
      <c r="FE23" s="4" t="s">
        <v>56</v>
      </c>
      <c r="FF23" s="4" t="s">
        <v>12</v>
      </c>
      <c r="FG23" s="23">
        <v>1</v>
      </c>
      <c r="FH23" s="23">
        <v>2</v>
      </c>
      <c r="FI23" s="109">
        <v>3</v>
      </c>
      <c r="FJ23" s="109">
        <v>4</v>
      </c>
      <c r="FK23" s="109">
        <v>5</v>
      </c>
      <c r="FL23" s="109">
        <v>6</v>
      </c>
      <c r="FM23" s="109">
        <v>7</v>
      </c>
      <c r="FN23" s="109">
        <v>8</v>
      </c>
      <c r="FO23" s="109">
        <v>9</v>
      </c>
      <c r="FP23" s="109">
        <v>10</v>
      </c>
      <c r="FQ23" s="109">
        <v>11</v>
      </c>
      <c r="FR23" s="109">
        <v>12</v>
      </c>
      <c r="FS23" s="109">
        <v>13</v>
      </c>
      <c r="FT23" s="109">
        <v>14</v>
      </c>
      <c r="FU23" s="109">
        <v>15</v>
      </c>
      <c r="FV23" s="109">
        <v>16</v>
      </c>
      <c r="FW23" s="109">
        <v>17</v>
      </c>
      <c r="FX23" s="109">
        <v>18</v>
      </c>
      <c r="FY23" s="109">
        <v>19</v>
      </c>
      <c r="FZ23" s="109">
        <v>20</v>
      </c>
      <c r="GA23" s="109">
        <v>21</v>
      </c>
      <c r="GB23" s="109">
        <v>22</v>
      </c>
      <c r="GC23" s="109">
        <v>23</v>
      </c>
      <c r="GD23" s="109">
        <v>24</v>
      </c>
      <c r="GE23" s="109">
        <v>25</v>
      </c>
      <c r="GF23" s="109">
        <v>26</v>
      </c>
      <c r="GG23" s="109">
        <v>27</v>
      </c>
      <c r="GH23" s="109">
        <v>28</v>
      </c>
      <c r="GI23" s="109">
        <v>29</v>
      </c>
      <c r="GJ23" s="109">
        <v>30</v>
      </c>
      <c r="GK23" s="109">
        <v>31</v>
      </c>
      <c r="GL23" s="109">
        <v>32</v>
      </c>
      <c r="GM23" s="109">
        <v>33</v>
      </c>
      <c r="GN23" s="109">
        <v>36</v>
      </c>
      <c r="GO23" s="109">
        <v>37</v>
      </c>
      <c r="GP23" s="109">
        <v>38</v>
      </c>
      <c r="GQ23" s="109">
        <v>39</v>
      </c>
      <c r="GR23" s="109">
        <v>40</v>
      </c>
      <c r="GS23" s="109">
        <v>41</v>
      </c>
      <c r="GT23" s="109">
        <v>42</v>
      </c>
      <c r="GU23" s="109">
        <v>43</v>
      </c>
      <c r="GV23" s="109">
        <v>49</v>
      </c>
      <c r="GW23" s="109">
        <v>50</v>
      </c>
      <c r="GX23" s="109">
        <v>51</v>
      </c>
      <c r="GY23" s="12"/>
      <c r="GZ23" s="12"/>
      <c r="HA23" s="12"/>
      <c r="HB23" s="12"/>
    </row>
    <row r="24" spans="1:210" ht="18" customHeight="1">
      <c r="A24" s="178" t="s">
        <v>226</v>
      </c>
      <c r="B24" s="179"/>
      <c r="C24" s="71" t="s">
        <v>157</v>
      </c>
      <c r="D24" s="72" t="s">
        <v>224</v>
      </c>
      <c r="E24" s="72"/>
      <c r="F24" s="75"/>
      <c r="G24" s="73"/>
      <c r="H24" s="105" t="s">
        <v>46</v>
      </c>
      <c r="I24" s="29" t="s">
        <v>22</v>
      </c>
      <c r="J24" s="96"/>
      <c r="K24" s="23">
        <v>51</v>
      </c>
      <c r="L24" s="107" t="s">
        <v>100</v>
      </c>
      <c r="M24" s="107" t="s">
        <v>100</v>
      </c>
      <c r="N24" s="107" t="s">
        <v>100</v>
      </c>
      <c r="O24" s="105" t="s">
        <v>47</v>
      </c>
      <c r="P24" s="29" t="s">
        <v>22</v>
      </c>
      <c r="Q24" s="96"/>
      <c r="R24" s="23">
        <v>27</v>
      </c>
      <c r="S24" s="70" t="s">
        <v>147</v>
      </c>
      <c r="T24" s="18"/>
      <c r="U24" s="34" t="s">
        <v>100</v>
      </c>
      <c r="V24" s="34"/>
      <c r="W24" s="34" t="s">
        <v>100</v>
      </c>
      <c r="X24" s="34" t="s">
        <v>100</v>
      </c>
      <c r="Y24" s="34" t="s">
        <v>100</v>
      </c>
      <c r="Z24" s="34" t="s">
        <v>100</v>
      </c>
      <c r="AA24" s="34" t="s">
        <v>100</v>
      </c>
      <c r="AB24" s="34"/>
      <c r="AC24" s="34" t="s">
        <v>100</v>
      </c>
      <c r="AD24" s="34" t="s">
        <v>100</v>
      </c>
      <c r="AE24" s="34" t="s">
        <v>100</v>
      </c>
      <c r="AF24" s="34"/>
      <c r="AG24" s="34"/>
      <c r="AH24" s="34" t="s">
        <v>100</v>
      </c>
      <c r="AI24" s="34" t="s">
        <v>100</v>
      </c>
      <c r="AJ24" s="34" t="s">
        <v>100</v>
      </c>
      <c r="AK24" s="34" t="s">
        <v>100</v>
      </c>
      <c r="AL24" s="34"/>
      <c r="AM24" s="34" t="s">
        <v>100</v>
      </c>
      <c r="AN24" s="34"/>
      <c r="AO24" s="34"/>
      <c r="AP24" s="34" t="s">
        <v>100</v>
      </c>
      <c r="AQ24" s="34"/>
      <c r="AR24" s="34" t="s">
        <v>100</v>
      </c>
      <c r="AS24" s="34"/>
      <c r="AT24" s="34"/>
      <c r="AU24" s="34" t="s">
        <v>100</v>
      </c>
      <c r="AV24" s="34" t="s">
        <v>100</v>
      </c>
      <c r="AW24" s="34" t="s">
        <v>100</v>
      </c>
      <c r="AX24" s="34"/>
      <c r="AY24" s="34"/>
      <c r="AZ24" s="34"/>
      <c r="BA24" s="34"/>
      <c r="BB24" s="34" t="s">
        <v>100</v>
      </c>
      <c r="BC24" s="34"/>
      <c r="BD24" s="34"/>
      <c r="BE24" s="34"/>
      <c r="BF24" s="34" t="s">
        <v>100</v>
      </c>
      <c r="BG24" s="34" t="s">
        <v>100</v>
      </c>
      <c r="BH24" s="107" t="s">
        <v>100</v>
      </c>
      <c r="BI24" s="107" t="s">
        <v>100</v>
      </c>
      <c r="BJ24" s="107"/>
      <c r="BK24" s="105" t="s">
        <v>93</v>
      </c>
      <c r="BL24" s="97" t="s">
        <v>21</v>
      </c>
      <c r="BM24" s="96"/>
      <c r="BN24" s="23">
        <f aca="true" t="shared" si="13" ref="BN24:BN31">COUNTIF(BO24:DF24,"●")</f>
        <v>2</v>
      </c>
      <c r="BO24" s="18"/>
      <c r="BP24" s="18"/>
      <c r="BQ24" s="34"/>
      <c r="BR24" s="34"/>
      <c r="BS24" s="34"/>
      <c r="BT24" s="34" t="s">
        <v>100</v>
      </c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 t="s">
        <v>100</v>
      </c>
      <c r="CW24" s="107"/>
      <c r="CX24" s="107"/>
      <c r="CY24" s="107"/>
      <c r="CZ24" s="107"/>
      <c r="DA24" s="107"/>
      <c r="DB24" s="107"/>
      <c r="DC24" s="107"/>
      <c r="DD24" s="107"/>
      <c r="DE24" s="107"/>
      <c r="DF24" s="106"/>
      <c r="DG24" s="104" t="s">
        <v>49</v>
      </c>
      <c r="DH24" s="97" t="s">
        <v>21</v>
      </c>
      <c r="DI24" s="96"/>
      <c r="DJ24" s="23">
        <v>25</v>
      </c>
      <c r="DK24" s="18"/>
      <c r="DL24" s="70" t="s">
        <v>147</v>
      </c>
      <c r="DM24" s="107"/>
      <c r="DN24" s="107"/>
      <c r="DO24" s="107"/>
      <c r="DP24" s="107" t="s">
        <v>100</v>
      </c>
      <c r="DQ24" s="107" t="s">
        <v>100</v>
      </c>
      <c r="DR24" s="107" t="s">
        <v>100</v>
      </c>
      <c r="DS24" s="107" t="s">
        <v>100</v>
      </c>
      <c r="DT24" s="107"/>
      <c r="DU24" s="107" t="s">
        <v>100</v>
      </c>
      <c r="DV24" s="107" t="s">
        <v>100</v>
      </c>
      <c r="DW24" s="107"/>
      <c r="DX24" s="107" t="s">
        <v>100</v>
      </c>
      <c r="DY24" s="107" t="s">
        <v>100</v>
      </c>
      <c r="DZ24" s="107" t="s">
        <v>100</v>
      </c>
      <c r="EA24" s="107"/>
      <c r="EB24" s="107"/>
      <c r="EC24" s="107">
        <v>6</v>
      </c>
      <c r="ED24" s="107" t="s">
        <v>100</v>
      </c>
      <c r="EE24" s="107" t="s">
        <v>100</v>
      </c>
      <c r="EF24" s="107" t="s">
        <v>100</v>
      </c>
      <c r="EG24" s="107"/>
      <c r="EH24" s="107" t="s">
        <v>100</v>
      </c>
      <c r="EI24" s="107" t="s">
        <v>100</v>
      </c>
      <c r="EJ24" s="107"/>
      <c r="EK24" s="107"/>
      <c r="EL24" s="107"/>
      <c r="EM24" s="107" t="s">
        <v>100</v>
      </c>
      <c r="EN24" s="107" t="s">
        <v>100</v>
      </c>
      <c r="EO24" s="107"/>
      <c r="EP24" s="107" t="s">
        <v>100</v>
      </c>
      <c r="EQ24" s="107" t="s">
        <v>100</v>
      </c>
      <c r="ER24" s="107" t="s">
        <v>147</v>
      </c>
      <c r="ES24" s="107" t="s">
        <v>100</v>
      </c>
      <c r="ET24" s="107"/>
      <c r="EU24" s="107"/>
      <c r="EV24" s="107"/>
      <c r="EW24" s="107"/>
      <c r="EX24" s="107"/>
      <c r="EY24" s="107" t="s">
        <v>100</v>
      </c>
      <c r="EZ24" s="107" t="s">
        <v>100</v>
      </c>
      <c r="FA24" s="107"/>
      <c r="FB24" s="106"/>
      <c r="FC24" s="105" t="s">
        <v>52</v>
      </c>
      <c r="FD24" s="97" t="s">
        <v>21</v>
      </c>
      <c r="FE24" s="96"/>
      <c r="FF24" s="23">
        <f aca="true" t="shared" si="14" ref="FF24:FF29">COUNTIF(FG24:GX24,"●")</f>
        <v>42</v>
      </c>
      <c r="FG24" s="70" t="s">
        <v>147</v>
      </c>
      <c r="FH24" s="70" t="s">
        <v>147</v>
      </c>
      <c r="FI24" s="107" t="s">
        <v>100</v>
      </c>
      <c r="FJ24" s="107" t="s">
        <v>100</v>
      </c>
      <c r="FK24" s="107" t="s">
        <v>100</v>
      </c>
      <c r="FL24" s="107" t="s">
        <v>100</v>
      </c>
      <c r="FM24" s="107" t="s">
        <v>100</v>
      </c>
      <c r="FN24" s="107" t="s">
        <v>100</v>
      </c>
      <c r="FO24" s="107" t="s">
        <v>100</v>
      </c>
      <c r="FP24" s="107" t="s">
        <v>100</v>
      </c>
      <c r="FQ24" s="107" t="s">
        <v>100</v>
      </c>
      <c r="FR24" s="107" t="s">
        <v>100</v>
      </c>
      <c r="FS24" s="107" t="s">
        <v>100</v>
      </c>
      <c r="FT24" s="107" t="s">
        <v>100</v>
      </c>
      <c r="FU24" s="107" t="s">
        <v>100</v>
      </c>
      <c r="FV24" s="107" t="s">
        <v>100</v>
      </c>
      <c r="FW24" s="107"/>
      <c r="FX24" s="107" t="s">
        <v>100</v>
      </c>
      <c r="FY24" s="107" t="s">
        <v>100</v>
      </c>
      <c r="FZ24" s="107" t="s">
        <v>100</v>
      </c>
      <c r="GA24" s="107" t="s">
        <v>100</v>
      </c>
      <c r="GB24" s="107" t="s">
        <v>100</v>
      </c>
      <c r="GC24" s="107" t="s">
        <v>100</v>
      </c>
      <c r="GD24" s="107" t="s">
        <v>100</v>
      </c>
      <c r="GE24" s="107" t="s">
        <v>100</v>
      </c>
      <c r="GF24" s="107" t="s">
        <v>100</v>
      </c>
      <c r="GG24" s="107" t="s">
        <v>100</v>
      </c>
      <c r="GH24" s="107" t="s">
        <v>100</v>
      </c>
      <c r="GI24" s="107" t="s">
        <v>100</v>
      </c>
      <c r="GJ24" s="107" t="s">
        <v>100</v>
      </c>
      <c r="GK24" s="107" t="s">
        <v>100</v>
      </c>
      <c r="GL24" s="107" t="s">
        <v>100</v>
      </c>
      <c r="GM24" s="107" t="s">
        <v>100</v>
      </c>
      <c r="GN24" s="107" t="s">
        <v>100</v>
      </c>
      <c r="GO24" s="107" t="s">
        <v>100</v>
      </c>
      <c r="GP24" s="107" t="s">
        <v>100</v>
      </c>
      <c r="GQ24" s="107" t="s">
        <v>100</v>
      </c>
      <c r="GR24" s="107"/>
      <c r="GS24" s="107" t="s">
        <v>100</v>
      </c>
      <c r="GT24" s="107" t="s">
        <v>100</v>
      </c>
      <c r="GU24" s="107" t="s">
        <v>100</v>
      </c>
      <c r="GV24" s="107" t="s">
        <v>100</v>
      </c>
      <c r="GW24" s="107" t="s">
        <v>100</v>
      </c>
      <c r="GX24" s="106" t="s">
        <v>100</v>
      </c>
      <c r="GY24" s="12"/>
      <c r="GZ24" s="12"/>
      <c r="HA24" s="12"/>
      <c r="HB24" s="12"/>
    </row>
    <row r="25" spans="1:210" ht="18" customHeight="1">
      <c r="A25" s="178" t="s">
        <v>228</v>
      </c>
      <c r="B25" s="179"/>
      <c r="C25" s="74">
        <v>2</v>
      </c>
      <c r="D25" s="72" t="s">
        <v>229</v>
      </c>
      <c r="E25" s="75">
        <v>41161</v>
      </c>
      <c r="F25" s="75"/>
      <c r="G25" s="73"/>
      <c r="H25" s="105" t="s">
        <v>151</v>
      </c>
      <c r="I25" s="29" t="s">
        <v>22</v>
      </c>
      <c r="J25" s="96"/>
      <c r="K25" s="23">
        <v>44</v>
      </c>
      <c r="L25" s="107" t="s">
        <v>100</v>
      </c>
      <c r="M25" s="107" t="s">
        <v>100</v>
      </c>
      <c r="N25" s="107" t="s">
        <v>100</v>
      </c>
      <c r="O25" s="105" t="s">
        <v>92</v>
      </c>
      <c r="P25" s="29" t="s">
        <v>22</v>
      </c>
      <c r="Q25" s="96"/>
      <c r="R25" s="23">
        <f>COUNTIF(S25:BJ25,"●")</f>
        <v>2</v>
      </c>
      <c r="S25" s="18"/>
      <c r="T25" s="18"/>
      <c r="U25" s="34"/>
      <c r="V25" s="34"/>
      <c r="W25" s="34"/>
      <c r="X25" s="34"/>
      <c r="Y25" s="34" t="s">
        <v>100</v>
      </c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 t="s">
        <v>100</v>
      </c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105" t="s">
        <v>48</v>
      </c>
      <c r="BL25" s="97" t="s">
        <v>21</v>
      </c>
      <c r="BM25" s="96"/>
      <c r="BN25" s="23">
        <v>45</v>
      </c>
      <c r="BO25" s="70" t="s">
        <v>147</v>
      </c>
      <c r="BP25" s="70" t="s">
        <v>147</v>
      </c>
      <c r="BQ25" s="107" t="s">
        <v>100</v>
      </c>
      <c r="BR25" s="107"/>
      <c r="BS25" s="107" t="s">
        <v>100</v>
      </c>
      <c r="BT25" s="107" t="s">
        <v>100</v>
      </c>
      <c r="BU25" s="107" t="s">
        <v>100</v>
      </c>
      <c r="BV25" s="107" t="s">
        <v>100</v>
      </c>
      <c r="BW25" s="107" t="s">
        <v>100</v>
      </c>
      <c r="BX25" s="107" t="s">
        <v>100</v>
      </c>
      <c r="BY25" s="107" t="s">
        <v>100</v>
      </c>
      <c r="BZ25" s="107" t="s">
        <v>100</v>
      </c>
      <c r="CA25" s="107" t="s">
        <v>100</v>
      </c>
      <c r="CB25" s="107" t="s">
        <v>100</v>
      </c>
      <c r="CC25" s="107" t="s">
        <v>100</v>
      </c>
      <c r="CD25" s="107" t="s">
        <v>100</v>
      </c>
      <c r="CE25" s="107" t="s">
        <v>100</v>
      </c>
      <c r="CF25" s="107" t="s">
        <v>100</v>
      </c>
      <c r="CG25" s="107" t="s">
        <v>100</v>
      </c>
      <c r="CH25" s="107" t="s">
        <v>100</v>
      </c>
      <c r="CI25" s="107" t="s">
        <v>100</v>
      </c>
      <c r="CJ25" s="107" t="s">
        <v>100</v>
      </c>
      <c r="CK25" s="107" t="s">
        <v>100</v>
      </c>
      <c r="CL25" s="107" t="s">
        <v>100</v>
      </c>
      <c r="CM25" s="107" t="s">
        <v>100</v>
      </c>
      <c r="CN25" s="107" t="s">
        <v>100</v>
      </c>
      <c r="CO25" s="107" t="s">
        <v>100</v>
      </c>
      <c r="CP25" s="107" t="s">
        <v>100</v>
      </c>
      <c r="CQ25" s="107" t="s">
        <v>100</v>
      </c>
      <c r="CR25" s="107" t="s">
        <v>100</v>
      </c>
      <c r="CS25" s="107" t="s">
        <v>100</v>
      </c>
      <c r="CT25" s="107" t="s">
        <v>100</v>
      </c>
      <c r="CU25" s="107"/>
      <c r="CV25" s="107" t="s">
        <v>100</v>
      </c>
      <c r="CW25" s="107" t="s">
        <v>100</v>
      </c>
      <c r="CX25" s="107" t="s">
        <v>100</v>
      </c>
      <c r="CY25" s="107" t="s">
        <v>100</v>
      </c>
      <c r="CZ25" s="107"/>
      <c r="DA25" s="107" t="s">
        <v>100</v>
      </c>
      <c r="DB25" s="107" t="s">
        <v>100</v>
      </c>
      <c r="DC25" s="107" t="s">
        <v>100</v>
      </c>
      <c r="DD25" s="107" t="s">
        <v>100</v>
      </c>
      <c r="DE25" s="107" t="s">
        <v>100</v>
      </c>
      <c r="DF25" s="106" t="s">
        <v>100</v>
      </c>
      <c r="DG25" s="104" t="s">
        <v>50</v>
      </c>
      <c r="DH25" s="97" t="s">
        <v>21</v>
      </c>
      <c r="DI25" s="96"/>
      <c r="DJ25" s="23">
        <v>25</v>
      </c>
      <c r="DK25" s="18"/>
      <c r="DL25" s="70" t="s">
        <v>147</v>
      </c>
      <c r="DM25" s="107"/>
      <c r="DN25" s="107"/>
      <c r="DO25" s="107"/>
      <c r="DP25" s="107" t="s">
        <v>100</v>
      </c>
      <c r="DQ25" s="107" t="s">
        <v>100</v>
      </c>
      <c r="DR25" s="107" t="s">
        <v>100</v>
      </c>
      <c r="DS25" s="107" t="s">
        <v>100</v>
      </c>
      <c r="DT25" s="107" t="s">
        <v>100</v>
      </c>
      <c r="DU25" s="107" t="s">
        <v>100</v>
      </c>
      <c r="DV25" s="107" t="s">
        <v>100</v>
      </c>
      <c r="DW25" s="107"/>
      <c r="DX25" s="107" t="s">
        <v>100</v>
      </c>
      <c r="DY25" s="107" t="s">
        <v>100</v>
      </c>
      <c r="DZ25" s="107" t="s">
        <v>100</v>
      </c>
      <c r="EA25" s="107"/>
      <c r="EB25" s="107"/>
      <c r="EC25" s="107">
        <v>5</v>
      </c>
      <c r="ED25" s="107" t="s">
        <v>100</v>
      </c>
      <c r="EE25" s="107" t="s">
        <v>100</v>
      </c>
      <c r="EF25" s="107" t="s">
        <v>100</v>
      </c>
      <c r="EG25" s="107"/>
      <c r="EH25" s="107" t="s">
        <v>100</v>
      </c>
      <c r="EI25" s="107" t="s">
        <v>100</v>
      </c>
      <c r="EJ25" s="107"/>
      <c r="EK25" s="107"/>
      <c r="EL25" s="107"/>
      <c r="EM25" s="107" t="s">
        <v>100</v>
      </c>
      <c r="EN25" s="107" t="s">
        <v>100</v>
      </c>
      <c r="EO25" s="107"/>
      <c r="EP25" s="107" t="s">
        <v>100</v>
      </c>
      <c r="EQ25" s="107" t="s">
        <v>100</v>
      </c>
      <c r="ER25" s="107" t="s">
        <v>100</v>
      </c>
      <c r="ES25" s="107" t="s">
        <v>100</v>
      </c>
      <c r="ET25" s="107"/>
      <c r="EU25" s="107"/>
      <c r="EV25" s="107"/>
      <c r="EW25" s="107"/>
      <c r="EX25" s="107"/>
      <c r="EY25" s="107" t="s">
        <v>100</v>
      </c>
      <c r="EZ25" s="107" t="s">
        <v>100</v>
      </c>
      <c r="FA25" s="107"/>
      <c r="FB25" s="106"/>
      <c r="FC25" s="105" t="s">
        <v>53</v>
      </c>
      <c r="FD25" s="97" t="s">
        <v>21</v>
      </c>
      <c r="FE25" s="96"/>
      <c r="FF25" s="23">
        <f t="shared" si="14"/>
        <v>35</v>
      </c>
      <c r="FG25" s="70" t="s">
        <v>147</v>
      </c>
      <c r="FH25" s="70" t="s">
        <v>147</v>
      </c>
      <c r="FI25" s="107" t="s">
        <v>100</v>
      </c>
      <c r="FJ25" s="107" t="s">
        <v>100</v>
      </c>
      <c r="FK25" s="107" t="s">
        <v>100</v>
      </c>
      <c r="FL25" s="107" t="s">
        <v>100</v>
      </c>
      <c r="FM25" s="107" t="s">
        <v>100</v>
      </c>
      <c r="FN25" s="107" t="s">
        <v>100</v>
      </c>
      <c r="FO25" s="107" t="s">
        <v>100</v>
      </c>
      <c r="FP25" s="107" t="s">
        <v>100</v>
      </c>
      <c r="FQ25" s="107" t="s">
        <v>100</v>
      </c>
      <c r="FR25" s="107" t="s">
        <v>100</v>
      </c>
      <c r="FS25" s="107" t="s">
        <v>100</v>
      </c>
      <c r="FT25" s="107" t="s">
        <v>100</v>
      </c>
      <c r="FU25" s="107" t="s">
        <v>100</v>
      </c>
      <c r="FV25" s="107" t="s">
        <v>100</v>
      </c>
      <c r="FW25" s="107" t="s">
        <v>100</v>
      </c>
      <c r="FX25" s="107" t="s">
        <v>100</v>
      </c>
      <c r="FY25" s="107"/>
      <c r="FZ25" s="107" t="s">
        <v>100</v>
      </c>
      <c r="GA25" s="107" t="s">
        <v>100</v>
      </c>
      <c r="GB25" s="107" t="s">
        <v>100</v>
      </c>
      <c r="GC25" s="107"/>
      <c r="GD25" s="107" t="s">
        <v>100</v>
      </c>
      <c r="GE25" s="107"/>
      <c r="GF25" s="107" t="s">
        <v>100</v>
      </c>
      <c r="GG25" s="107" t="s">
        <v>100</v>
      </c>
      <c r="GH25" s="107"/>
      <c r="GI25" s="107"/>
      <c r="GJ25" s="107" t="s">
        <v>100</v>
      </c>
      <c r="GK25" s="107" t="s">
        <v>100</v>
      </c>
      <c r="GL25" s="107" t="s">
        <v>100</v>
      </c>
      <c r="GM25" s="107"/>
      <c r="GN25" s="107" t="s">
        <v>100</v>
      </c>
      <c r="GO25" s="107" t="s">
        <v>100</v>
      </c>
      <c r="GP25" s="107" t="s">
        <v>100</v>
      </c>
      <c r="GQ25" s="107" t="s">
        <v>100</v>
      </c>
      <c r="GR25" s="107"/>
      <c r="GS25" s="107" t="s">
        <v>100</v>
      </c>
      <c r="GT25" s="107"/>
      <c r="GU25" s="107" t="s">
        <v>100</v>
      </c>
      <c r="GV25" s="107" t="s">
        <v>100</v>
      </c>
      <c r="GW25" s="107" t="s">
        <v>100</v>
      </c>
      <c r="GX25" s="106"/>
      <c r="GY25" s="12"/>
      <c r="GZ25" s="12"/>
      <c r="HA25" s="12"/>
      <c r="HB25" s="12"/>
    </row>
    <row r="26" spans="1:210" ht="18" customHeight="1">
      <c r="A26" s="178" t="s">
        <v>232</v>
      </c>
      <c r="B26" s="179"/>
      <c r="C26" s="74">
        <v>1</v>
      </c>
      <c r="D26" s="72">
        <v>41147</v>
      </c>
      <c r="E26" s="72"/>
      <c r="F26" s="75"/>
      <c r="G26" s="73"/>
      <c r="H26" s="105" t="s">
        <v>152</v>
      </c>
      <c r="I26" s="29" t="s">
        <v>22</v>
      </c>
      <c r="J26" s="96"/>
      <c r="K26" s="23">
        <v>49</v>
      </c>
      <c r="L26" s="107" t="s">
        <v>100</v>
      </c>
      <c r="M26" s="107" t="s">
        <v>100</v>
      </c>
      <c r="N26" s="107" t="s">
        <v>100</v>
      </c>
      <c r="O26" s="105" t="s">
        <v>206</v>
      </c>
      <c r="P26" s="29" t="s">
        <v>22</v>
      </c>
      <c r="Q26" s="96"/>
      <c r="R26" s="23">
        <v>44</v>
      </c>
      <c r="S26" s="18" t="s">
        <v>100</v>
      </c>
      <c r="T26" s="18" t="s">
        <v>100</v>
      </c>
      <c r="U26" s="34" t="s">
        <v>100</v>
      </c>
      <c r="V26" s="34"/>
      <c r="W26" s="34" t="s">
        <v>100</v>
      </c>
      <c r="X26" s="34"/>
      <c r="Y26" s="34" t="s">
        <v>100</v>
      </c>
      <c r="Z26" s="34" t="s">
        <v>100</v>
      </c>
      <c r="AA26" s="34"/>
      <c r="AB26" s="34"/>
      <c r="AC26" s="34" t="s">
        <v>100</v>
      </c>
      <c r="AD26" s="34" t="s">
        <v>100</v>
      </c>
      <c r="AE26" s="34" t="s">
        <v>100</v>
      </c>
      <c r="AF26" s="34" t="s">
        <v>100</v>
      </c>
      <c r="AG26" s="34" t="s">
        <v>100</v>
      </c>
      <c r="AH26" s="34" t="s">
        <v>100</v>
      </c>
      <c r="AI26" s="34" t="s">
        <v>100</v>
      </c>
      <c r="AJ26" s="34" t="s">
        <v>100</v>
      </c>
      <c r="AK26" s="34" t="s">
        <v>100</v>
      </c>
      <c r="AL26" s="34" t="s">
        <v>100</v>
      </c>
      <c r="AM26" s="34" t="s">
        <v>100</v>
      </c>
      <c r="AN26" s="34" t="s">
        <v>100</v>
      </c>
      <c r="AO26" s="34" t="s">
        <v>100</v>
      </c>
      <c r="AP26" s="34" t="s">
        <v>100</v>
      </c>
      <c r="AQ26" s="34" t="s">
        <v>100</v>
      </c>
      <c r="AR26" s="34" t="s">
        <v>100</v>
      </c>
      <c r="AS26" s="34" t="s">
        <v>100</v>
      </c>
      <c r="AT26" s="34" t="s">
        <v>100</v>
      </c>
      <c r="AU26" s="34" t="s">
        <v>100</v>
      </c>
      <c r="AV26" s="34" t="s">
        <v>100</v>
      </c>
      <c r="AW26" s="34" t="s">
        <v>100</v>
      </c>
      <c r="AX26" s="34" t="s">
        <v>100</v>
      </c>
      <c r="AY26" s="34" t="s">
        <v>100</v>
      </c>
      <c r="AZ26" s="34" t="s">
        <v>100</v>
      </c>
      <c r="BA26" s="34" t="s">
        <v>100</v>
      </c>
      <c r="BB26" s="34" t="s">
        <v>100</v>
      </c>
      <c r="BC26" s="34" t="s">
        <v>100</v>
      </c>
      <c r="BD26" s="34"/>
      <c r="BE26" s="34" t="s">
        <v>100</v>
      </c>
      <c r="BF26" s="34" t="s">
        <v>100</v>
      </c>
      <c r="BG26" s="34" t="s">
        <v>100</v>
      </c>
      <c r="BH26" s="107" t="s">
        <v>100</v>
      </c>
      <c r="BI26" s="107" t="s">
        <v>100</v>
      </c>
      <c r="BJ26" s="107" t="s">
        <v>100</v>
      </c>
      <c r="BK26" s="105" t="s">
        <v>55</v>
      </c>
      <c r="BL26" s="97" t="s">
        <v>21</v>
      </c>
      <c r="BM26" s="96"/>
      <c r="BN26" s="23">
        <v>45</v>
      </c>
      <c r="BO26" s="70" t="s">
        <v>147</v>
      </c>
      <c r="BP26" s="70" t="s">
        <v>147</v>
      </c>
      <c r="BQ26" s="107" t="s">
        <v>100</v>
      </c>
      <c r="BR26" s="107" t="s">
        <v>100</v>
      </c>
      <c r="BS26" s="107" t="s">
        <v>100</v>
      </c>
      <c r="BT26" s="107" t="s">
        <v>100</v>
      </c>
      <c r="BU26" s="107" t="s">
        <v>100</v>
      </c>
      <c r="BV26" s="107" t="s">
        <v>100</v>
      </c>
      <c r="BW26" s="107" t="s">
        <v>100</v>
      </c>
      <c r="BX26" s="107" t="s">
        <v>100</v>
      </c>
      <c r="BY26" s="107" t="s">
        <v>100</v>
      </c>
      <c r="BZ26" s="107" t="s">
        <v>100</v>
      </c>
      <c r="CA26" s="107" t="s">
        <v>100</v>
      </c>
      <c r="CB26" s="107" t="s">
        <v>100</v>
      </c>
      <c r="CC26" s="107" t="s">
        <v>100</v>
      </c>
      <c r="CD26" s="107" t="s">
        <v>100</v>
      </c>
      <c r="CE26" s="107"/>
      <c r="CF26" s="107" t="s">
        <v>100</v>
      </c>
      <c r="CG26" s="107" t="s">
        <v>100</v>
      </c>
      <c r="CH26" s="107"/>
      <c r="CI26" s="107" t="s">
        <v>100</v>
      </c>
      <c r="CJ26" s="107" t="s">
        <v>100</v>
      </c>
      <c r="CK26" s="107" t="s">
        <v>100</v>
      </c>
      <c r="CL26" s="107" t="s">
        <v>100</v>
      </c>
      <c r="CM26" s="107" t="s">
        <v>100</v>
      </c>
      <c r="CN26" s="107" t="s">
        <v>100</v>
      </c>
      <c r="CO26" s="107" t="s">
        <v>100</v>
      </c>
      <c r="CP26" s="107" t="s">
        <v>100</v>
      </c>
      <c r="CQ26" s="107" t="s">
        <v>100</v>
      </c>
      <c r="CR26" s="107" t="s">
        <v>100</v>
      </c>
      <c r="CS26" s="107" t="s">
        <v>100</v>
      </c>
      <c r="CT26" s="107" t="s">
        <v>100</v>
      </c>
      <c r="CU26" s="107" t="s">
        <v>100</v>
      </c>
      <c r="CV26" s="107" t="s">
        <v>100</v>
      </c>
      <c r="CW26" s="107" t="s">
        <v>100</v>
      </c>
      <c r="CX26" s="107" t="s">
        <v>100</v>
      </c>
      <c r="CY26" s="107" t="s">
        <v>100</v>
      </c>
      <c r="CZ26" s="107"/>
      <c r="DA26" s="107" t="s">
        <v>100</v>
      </c>
      <c r="DB26" s="107" t="s">
        <v>100</v>
      </c>
      <c r="DC26" s="107" t="s">
        <v>100</v>
      </c>
      <c r="DD26" s="107" t="s">
        <v>100</v>
      </c>
      <c r="DE26" s="107" t="s">
        <v>100</v>
      </c>
      <c r="DF26" s="106" t="s">
        <v>100</v>
      </c>
      <c r="DG26" s="104" t="s">
        <v>95</v>
      </c>
      <c r="DH26" s="97" t="s">
        <v>21</v>
      </c>
      <c r="DI26" s="96"/>
      <c r="DJ26" s="23">
        <v>23</v>
      </c>
      <c r="DK26" s="18"/>
      <c r="DL26" s="70" t="s">
        <v>147</v>
      </c>
      <c r="DM26" s="107"/>
      <c r="DN26" s="107"/>
      <c r="DO26" s="107"/>
      <c r="DP26" s="107" t="s">
        <v>100</v>
      </c>
      <c r="DQ26" s="107" t="s">
        <v>100</v>
      </c>
      <c r="DR26" s="107" t="s">
        <v>100</v>
      </c>
      <c r="DS26" s="107" t="s">
        <v>100</v>
      </c>
      <c r="DT26" s="107" t="s">
        <v>100</v>
      </c>
      <c r="DU26" s="107" t="s">
        <v>100</v>
      </c>
      <c r="DV26" s="107" t="s">
        <v>100</v>
      </c>
      <c r="DW26" s="107"/>
      <c r="DX26" s="107" t="s">
        <v>100</v>
      </c>
      <c r="DY26" s="107" t="s">
        <v>100</v>
      </c>
      <c r="DZ26" s="107" t="s">
        <v>100</v>
      </c>
      <c r="EA26" s="107"/>
      <c r="EB26" s="107"/>
      <c r="EC26" s="107">
        <v>4</v>
      </c>
      <c r="ED26" s="107" t="s">
        <v>100</v>
      </c>
      <c r="EE26" s="107" t="s">
        <v>100</v>
      </c>
      <c r="EF26" s="107" t="s">
        <v>100</v>
      </c>
      <c r="EG26" s="107"/>
      <c r="EH26" s="107" t="s">
        <v>100</v>
      </c>
      <c r="EI26" s="107" t="s">
        <v>100</v>
      </c>
      <c r="EJ26" s="107"/>
      <c r="EK26" s="107"/>
      <c r="EL26" s="107"/>
      <c r="EM26" s="107" t="s">
        <v>100</v>
      </c>
      <c r="EN26" s="107" t="s">
        <v>100</v>
      </c>
      <c r="EO26" s="107"/>
      <c r="EP26" s="107"/>
      <c r="EQ26" s="107" t="s">
        <v>100</v>
      </c>
      <c r="ER26" s="107"/>
      <c r="ES26" s="107" t="s">
        <v>100</v>
      </c>
      <c r="ET26" s="107"/>
      <c r="EU26" s="107"/>
      <c r="EV26" s="107"/>
      <c r="EW26" s="107"/>
      <c r="EX26" s="107"/>
      <c r="EY26" s="107" t="s">
        <v>100</v>
      </c>
      <c r="EZ26" s="107" t="s">
        <v>100</v>
      </c>
      <c r="FA26" s="107"/>
      <c r="FB26" s="106"/>
      <c r="FC26" s="105" t="s">
        <v>97</v>
      </c>
      <c r="FD26" s="97" t="s">
        <v>21</v>
      </c>
      <c r="FE26" s="96"/>
      <c r="FF26" s="23">
        <f t="shared" si="14"/>
        <v>38</v>
      </c>
      <c r="FG26" s="70" t="s">
        <v>147</v>
      </c>
      <c r="FH26" s="70" t="s">
        <v>147</v>
      </c>
      <c r="FI26" s="107" t="s">
        <v>100</v>
      </c>
      <c r="FJ26" s="107"/>
      <c r="FK26" s="107" t="s">
        <v>100</v>
      </c>
      <c r="FL26" s="107" t="s">
        <v>100</v>
      </c>
      <c r="FM26" s="107" t="s">
        <v>100</v>
      </c>
      <c r="FN26" s="107"/>
      <c r="FO26" s="107" t="s">
        <v>100</v>
      </c>
      <c r="FP26" s="107" t="s">
        <v>100</v>
      </c>
      <c r="FQ26" s="107" t="s">
        <v>100</v>
      </c>
      <c r="FR26" s="107" t="s">
        <v>100</v>
      </c>
      <c r="FS26" s="107" t="s">
        <v>100</v>
      </c>
      <c r="FT26" s="107" t="s">
        <v>100</v>
      </c>
      <c r="FU26" s="107" t="s">
        <v>100</v>
      </c>
      <c r="FV26" s="107" t="s">
        <v>100</v>
      </c>
      <c r="FW26" s="107" t="s">
        <v>100</v>
      </c>
      <c r="FX26" s="107" t="s">
        <v>100</v>
      </c>
      <c r="FY26" s="107" t="s">
        <v>100</v>
      </c>
      <c r="FZ26" s="107" t="s">
        <v>100</v>
      </c>
      <c r="GA26" s="107" t="s">
        <v>100</v>
      </c>
      <c r="GB26" s="107" t="s">
        <v>100</v>
      </c>
      <c r="GC26" s="107" t="s">
        <v>100</v>
      </c>
      <c r="GD26" s="107" t="s">
        <v>100</v>
      </c>
      <c r="GE26" s="107" t="s">
        <v>100</v>
      </c>
      <c r="GF26" s="107" t="s">
        <v>100</v>
      </c>
      <c r="GG26" s="107" t="s">
        <v>100</v>
      </c>
      <c r="GH26" s="107"/>
      <c r="GI26" s="107" t="s">
        <v>100</v>
      </c>
      <c r="GJ26" s="107" t="s">
        <v>100</v>
      </c>
      <c r="GK26" s="107"/>
      <c r="GL26" s="107" t="s">
        <v>100</v>
      </c>
      <c r="GM26" s="107"/>
      <c r="GN26" s="107" t="s">
        <v>100</v>
      </c>
      <c r="GO26" s="107" t="s">
        <v>100</v>
      </c>
      <c r="GP26" s="107" t="s">
        <v>100</v>
      </c>
      <c r="GQ26" s="107" t="s">
        <v>100</v>
      </c>
      <c r="GR26" s="107"/>
      <c r="GS26" s="107" t="s">
        <v>100</v>
      </c>
      <c r="GT26" s="107" t="s">
        <v>100</v>
      </c>
      <c r="GU26" s="107" t="s">
        <v>100</v>
      </c>
      <c r="GV26" s="107" t="s">
        <v>100</v>
      </c>
      <c r="GW26" s="107" t="s">
        <v>100</v>
      </c>
      <c r="GX26" s="106" t="s">
        <v>100</v>
      </c>
      <c r="GY26" s="12"/>
      <c r="GZ26" s="12"/>
      <c r="HA26" s="12"/>
      <c r="HB26" s="12"/>
    </row>
    <row r="27" spans="1:210" ht="18" customHeight="1">
      <c r="A27" s="178" t="s">
        <v>234</v>
      </c>
      <c r="B27" s="179"/>
      <c r="C27" s="71" t="s">
        <v>158</v>
      </c>
      <c r="D27" s="72">
        <v>41154</v>
      </c>
      <c r="E27" s="72" t="s">
        <v>236</v>
      </c>
      <c r="F27" s="75"/>
      <c r="G27" s="73"/>
      <c r="H27" s="105" t="s">
        <v>153</v>
      </c>
      <c r="I27" s="29" t="s">
        <v>22</v>
      </c>
      <c r="J27" s="96"/>
      <c r="K27" s="23">
        <f>COUNTIF(L27:N27,"●")</f>
        <v>0</v>
      </c>
      <c r="L27" s="107"/>
      <c r="M27" s="107"/>
      <c r="N27" s="107"/>
      <c r="O27" s="105" t="s">
        <v>207</v>
      </c>
      <c r="P27" s="29" t="s">
        <v>22</v>
      </c>
      <c r="Q27" s="96"/>
      <c r="R27" s="23">
        <v>45</v>
      </c>
      <c r="S27" s="70" t="s">
        <v>100</v>
      </c>
      <c r="T27" s="70" t="s">
        <v>100</v>
      </c>
      <c r="U27" s="107" t="s">
        <v>100</v>
      </c>
      <c r="V27" s="107"/>
      <c r="W27" s="107" t="s">
        <v>100</v>
      </c>
      <c r="X27" s="107" t="s">
        <v>100</v>
      </c>
      <c r="Y27" s="107" t="s">
        <v>100</v>
      </c>
      <c r="Z27" s="107" t="s">
        <v>100</v>
      </c>
      <c r="AA27" s="107" t="s">
        <v>100</v>
      </c>
      <c r="AB27" s="107" t="s">
        <v>100</v>
      </c>
      <c r="AC27" s="107" t="s">
        <v>100</v>
      </c>
      <c r="AD27" s="107" t="s">
        <v>100</v>
      </c>
      <c r="AE27" s="107" t="s">
        <v>100</v>
      </c>
      <c r="AF27" s="107" t="s">
        <v>100</v>
      </c>
      <c r="AG27" s="107" t="s">
        <v>100</v>
      </c>
      <c r="AH27" s="107" t="s">
        <v>100</v>
      </c>
      <c r="AI27" s="107" t="s">
        <v>100</v>
      </c>
      <c r="AJ27" s="107" t="s">
        <v>100</v>
      </c>
      <c r="AK27" s="107" t="s">
        <v>100</v>
      </c>
      <c r="AL27" s="107" t="s">
        <v>100</v>
      </c>
      <c r="AM27" s="107" t="s">
        <v>100</v>
      </c>
      <c r="AN27" s="107" t="s">
        <v>100</v>
      </c>
      <c r="AO27" s="107" t="s">
        <v>100</v>
      </c>
      <c r="AP27" s="107" t="s">
        <v>100</v>
      </c>
      <c r="AQ27" s="107"/>
      <c r="AR27" s="107" t="s">
        <v>100</v>
      </c>
      <c r="AS27" s="107" t="s">
        <v>100</v>
      </c>
      <c r="AT27" s="107" t="s">
        <v>100</v>
      </c>
      <c r="AU27" s="107" t="s">
        <v>100</v>
      </c>
      <c r="AV27" s="107" t="s">
        <v>100</v>
      </c>
      <c r="AW27" s="107" t="s">
        <v>100</v>
      </c>
      <c r="AX27" s="107" t="s">
        <v>100</v>
      </c>
      <c r="AY27" s="107" t="s">
        <v>100</v>
      </c>
      <c r="AZ27" s="107" t="s">
        <v>100</v>
      </c>
      <c r="BA27" s="34" t="s">
        <v>100</v>
      </c>
      <c r="BB27" s="34" t="s">
        <v>100</v>
      </c>
      <c r="BC27" s="34" t="s">
        <v>100</v>
      </c>
      <c r="BD27" s="34"/>
      <c r="BE27" s="34" t="s">
        <v>100</v>
      </c>
      <c r="BF27" s="34" t="s">
        <v>100</v>
      </c>
      <c r="BG27" s="34" t="s">
        <v>100</v>
      </c>
      <c r="BH27" s="107" t="s">
        <v>100</v>
      </c>
      <c r="BI27" s="107" t="s">
        <v>100</v>
      </c>
      <c r="BJ27" s="107" t="s">
        <v>100</v>
      </c>
      <c r="BK27" s="105" t="s">
        <v>94</v>
      </c>
      <c r="BL27" s="97" t="s">
        <v>21</v>
      </c>
      <c r="BM27" s="96"/>
      <c r="BN27" s="23">
        <f t="shared" si="13"/>
        <v>0</v>
      </c>
      <c r="BO27" s="18"/>
      <c r="BP27" s="18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107"/>
      <c r="CX27" s="107"/>
      <c r="CY27" s="107"/>
      <c r="CZ27" s="107"/>
      <c r="DA27" s="107"/>
      <c r="DB27" s="107"/>
      <c r="DC27" s="107"/>
      <c r="DD27" s="107"/>
      <c r="DE27" s="107"/>
      <c r="DF27" s="106"/>
      <c r="DG27" s="104" t="s">
        <v>215</v>
      </c>
      <c r="DH27" s="97" t="s">
        <v>21</v>
      </c>
      <c r="DI27" s="96"/>
      <c r="DJ27" s="23">
        <f>COUNTIF(DK27:FB27,"●")</f>
        <v>1</v>
      </c>
      <c r="DK27" s="70"/>
      <c r="DL27" s="70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 t="s">
        <v>100</v>
      </c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6"/>
      <c r="FC27" s="105" t="s">
        <v>54</v>
      </c>
      <c r="FD27" s="97" t="s">
        <v>21</v>
      </c>
      <c r="FE27" s="96"/>
      <c r="FF27" s="23">
        <f t="shared" si="14"/>
        <v>17</v>
      </c>
      <c r="FG27" s="70" t="s">
        <v>147</v>
      </c>
      <c r="FH27" s="70"/>
      <c r="FI27" s="107"/>
      <c r="FJ27" s="107"/>
      <c r="FK27" s="107" t="s">
        <v>100</v>
      </c>
      <c r="FL27" s="107"/>
      <c r="FM27" s="107" t="s">
        <v>100</v>
      </c>
      <c r="FN27" s="107" t="s">
        <v>100</v>
      </c>
      <c r="FO27" s="107" t="s">
        <v>100</v>
      </c>
      <c r="FP27" s="107" t="s">
        <v>100</v>
      </c>
      <c r="FQ27" s="107" t="s">
        <v>100</v>
      </c>
      <c r="FR27" s="107" t="s">
        <v>100</v>
      </c>
      <c r="FS27" s="107" t="s">
        <v>100</v>
      </c>
      <c r="FT27" s="107" t="s">
        <v>100</v>
      </c>
      <c r="FU27" s="107" t="s">
        <v>100</v>
      </c>
      <c r="FV27" s="107"/>
      <c r="FW27" s="107"/>
      <c r="FX27" s="107" t="s">
        <v>100</v>
      </c>
      <c r="FY27" s="107"/>
      <c r="FZ27" s="107" t="s">
        <v>100</v>
      </c>
      <c r="GA27" s="107"/>
      <c r="GB27" s="107" t="s">
        <v>100</v>
      </c>
      <c r="GC27" s="107" t="s">
        <v>100</v>
      </c>
      <c r="GD27" s="107"/>
      <c r="GE27" s="107"/>
      <c r="GF27" s="107" t="s">
        <v>100</v>
      </c>
      <c r="GG27" s="107" t="s">
        <v>100</v>
      </c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6"/>
      <c r="GY27" s="12"/>
      <c r="GZ27" s="12"/>
      <c r="HA27" s="12"/>
      <c r="HB27" s="12"/>
    </row>
    <row r="28" spans="1:210" ht="18" customHeight="1">
      <c r="A28" s="176" t="s">
        <v>235</v>
      </c>
      <c r="B28" s="177"/>
      <c r="C28" s="168">
        <v>1</v>
      </c>
      <c r="D28" s="72">
        <v>41154</v>
      </c>
      <c r="E28" s="170"/>
      <c r="F28" s="168"/>
      <c r="G28" s="169"/>
      <c r="H28" s="105" t="s">
        <v>154</v>
      </c>
      <c r="I28" s="29" t="s">
        <v>22</v>
      </c>
      <c r="J28" s="96"/>
      <c r="K28" s="23">
        <f>COUNTIF(L28:N28,"●")</f>
        <v>0</v>
      </c>
      <c r="L28" s="107"/>
      <c r="M28" s="107"/>
      <c r="N28" s="107"/>
      <c r="O28" s="105"/>
      <c r="P28" s="2"/>
      <c r="Q28" s="96"/>
      <c r="R28" s="23"/>
      <c r="S28" s="70"/>
      <c r="T28" s="70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5" t="s">
        <v>51</v>
      </c>
      <c r="BL28" s="97" t="s">
        <v>21</v>
      </c>
      <c r="BM28" s="96"/>
      <c r="BN28" s="23">
        <v>42</v>
      </c>
      <c r="BO28" s="70" t="s">
        <v>147</v>
      </c>
      <c r="BP28" s="70" t="s">
        <v>147</v>
      </c>
      <c r="BQ28" s="107" t="s">
        <v>100</v>
      </c>
      <c r="BR28" s="107" t="s">
        <v>100</v>
      </c>
      <c r="BS28" s="107" t="s">
        <v>100</v>
      </c>
      <c r="BT28" s="107" t="s">
        <v>100</v>
      </c>
      <c r="BU28" s="107" t="s">
        <v>100</v>
      </c>
      <c r="BV28" s="107" t="s">
        <v>100</v>
      </c>
      <c r="BW28" s="107" t="s">
        <v>100</v>
      </c>
      <c r="BX28" s="107" t="s">
        <v>100</v>
      </c>
      <c r="BY28" s="107" t="s">
        <v>100</v>
      </c>
      <c r="BZ28" s="107"/>
      <c r="CA28" s="107" t="s">
        <v>100</v>
      </c>
      <c r="CB28" s="107" t="s">
        <v>100</v>
      </c>
      <c r="CC28" s="107" t="s">
        <v>100</v>
      </c>
      <c r="CD28" s="107" t="s">
        <v>100</v>
      </c>
      <c r="CE28" s="107" t="s">
        <v>100</v>
      </c>
      <c r="CF28" s="107" t="s">
        <v>100</v>
      </c>
      <c r="CG28" s="107"/>
      <c r="CH28" s="107" t="s">
        <v>100</v>
      </c>
      <c r="CI28" s="107" t="s">
        <v>100</v>
      </c>
      <c r="CJ28" s="107" t="s">
        <v>100</v>
      </c>
      <c r="CK28" s="107" t="s">
        <v>100</v>
      </c>
      <c r="CL28" s="107" t="s">
        <v>100</v>
      </c>
      <c r="CM28" s="107"/>
      <c r="CN28" s="107" t="s">
        <v>100</v>
      </c>
      <c r="CO28" s="107" t="s">
        <v>100</v>
      </c>
      <c r="CP28" s="107" t="s">
        <v>100</v>
      </c>
      <c r="CQ28" s="107" t="s">
        <v>100</v>
      </c>
      <c r="CR28" s="107" t="s">
        <v>100</v>
      </c>
      <c r="CS28" s="107" t="s">
        <v>100</v>
      </c>
      <c r="CT28" s="107" t="s">
        <v>100</v>
      </c>
      <c r="CU28" s="107" t="s">
        <v>100</v>
      </c>
      <c r="CV28" s="107"/>
      <c r="CW28" s="107" t="s">
        <v>100</v>
      </c>
      <c r="CX28" s="107" t="s">
        <v>100</v>
      </c>
      <c r="CY28" s="107" t="s">
        <v>100</v>
      </c>
      <c r="CZ28" s="107"/>
      <c r="DA28" s="107" t="s">
        <v>100</v>
      </c>
      <c r="DB28" s="107" t="s">
        <v>100</v>
      </c>
      <c r="DC28" s="107" t="s">
        <v>100</v>
      </c>
      <c r="DD28" s="107" t="s">
        <v>100</v>
      </c>
      <c r="DE28" s="107" t="s">
        <v>100</v>
      </c>
      <c r="DF28" s="106" t="s">
        <v>100</v>
      </c>
      <c r="DG28" s="104"/>
      <c r="DH28" s="97"/>
      <c r="DI28" s="96"/>
      <c r="DJ28" s="23"/>
      <c r="DK28" s="70"/>
      <c r="DL28" s="70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6"/>
      <c r="FC28" s="105" t="s">
        <v>33</v>
      </c>
      <c r="FD28" s="97" t="s">
        <v>21</v>
      </c>
      <c r="FE28" s="96"/>
      <c r="FF28" s="23">
        <f t="shared" si="14"/>
        <v>23</v>
      </c>
      <c r="FG28" s="70" t="s">
        <v>147</v>
      </c>
      <c r="FH28" s="70" t="s">
        <v>147</v>
      </c>
      <c r="FI28" s="107" t="s">
        <v>100</v>
      </c>
      <c r="FJ28" s="107"/>
      <c r="FK28" s="107" t="s">
        <v>100</v>
      </c>
      <c r="FL28" s="107" t="s">
        <v>100</v>
      </c>
      <c r="FM28" s="107" t="s">
        <v>100</v>
      </c>
      <c r="FN28" s="107" t="s">
        <v>100</v>
      </c>
      <c r="FO28" s="107" t="s">
        <v>100</v>
      </c>
      <c r="FP28" s="107" t="s">
        <v>100</v>
      </c>
      <c r="FQ28" s="107" t="s">
        <v>100</v>
      </c>
      <c r="FR28" s="107" t="s">
        <v>100</v>
      </c>
      <c r="FS28" s="107" t="s">
        <v>100</v>
      </c>
      <c r="FT28" s="107" t="s">
        <v>100</v>
      </c>
      <c r="FU28" s="107" t="s">
        <v>100</v>
      </c>
      <c r="FV28" s="107" t="s">
        <v>100</v>
      </c>
      <c r="FW28" s="107"/>
      <c r="FX28" s="107" t="s">
        <v>100</v>
      </c>
      <c r="FY28" s="107" t="s">
        <v>100</v>
      </c>
      <c r="FZ28" s="107" t="s">
        <v>100</v>
      </c>
      <c r="GA28" s="107" t="s">
        <v>100</v>
      </c>
      <c r="GB28" s="107"/>
      <c r="GC28" s="107" t="s">
        <v>100</v>
      </c>
      <c r="GD28" s="107" t="s">
        <v>100</v>
      </c>
      <c r="GE28" s="107" t="s">
        <v>100</v>
      </c>
      <c r="GF28" s="107" t="s">
        <v>100</v>
      </c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6"/>
      <c r="GY28" s="12"/>
      <c r="GZ28" s="12"/>
      <c r="HA28" s="12"/>
      <c r="HB28" s="12"/>
    </row>
    <row r="29" spans="1:210" ht="18" customHeight="1">
      <c r="A29" s="176" t="s">
        <v>238</v>
      </c>
      <c r="B29" s="177"/>
      <c r="C29" s="168">
        <v>2</v>
      </c>
      <c r="D29" s="72">
        <v>41175</v>
      </c>
      <c r="E29" s="168"/>
      <c r="F29" s="168"/>
      <c r="G29" s="169"/>
      <c r="H29" s="105"/>
      <c r="I29" s="2"/>
      <c r="J29" s="98"/>
      <c r="K29" s="18"/>
      <c r="L29" s="34"/>
      <c r="M29" s="34"/>
      <c r="N29" s="34"/>
      <c r="O29" s="105"/>
      <c r="P29" s="2"/>
      <c r="Q29" s="98"/>
      <c r="R29" s="23"/>
      <c r="S29" s="18"/>
      <c r="T29" s="18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105" t="s">
        <v>160</v>
      </c>
      <c r="BL29" s="97" t="s">
        <v>21</v>
      </c>
      <c r="BM29" s="96"/>
      <c r="BN29" s="23">
        <f t="shared" si="13"/>
        <v>10</v>
      </c>
      <c r="BO29" s="18"/>
      <c r="BP29" s="107" t="s">
        <v>100</v>
      </c>
      <c r="BQ29" s="107" t="s">
        <v>100</v>
      </c>
      <c r="BR29" s="107"/>
      <c r="BS29" s="107" t="s">
        <v>100</v>
      </c>
      <c r="BT29" s="107" t="s">
        <v>100</v>
      </c>
      <c r="BU29" s="107" t="s">
        <v>100</v>
      </c>
      <c r="BV29" s="107" t="s">
        <v>100</v>
      </c>
      <c r="BW29" s="107"/>
      <c r="BX29" s="107" t="s">
        <v>100</v>
      </c>
      <c r="BY29" s="107"/>
      <c r="BZ29" s="107"/>
      <c r="CA29" s="107"/>
      <c r="CB29" s="107"/>
      <c r="CC29" s="107" t="s">
        <v>100</v>
      </c>
      <c r="CD29" s="107"/>
      <c r="CE29" s="107"/>
      <c r="CF29" s="107"/>
      <c r="CG29" s="107"/>
      <c r="CH29" s="107" t="s">
        <v>100</v>
      </c>
      <c r="CI29" s="107" t="s">
        <v>100</v>
      </c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6"/>
      <c r="DG29" s="163"/>
      <c r="DH29" s="97"/>
      <c r="DI29" s="96"/>
      <c r="DJ29" s="23"/>
      <c r="DK29" s="18"/>
      <c r="DL29" s="18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105" t="s">
        <v>231</v>
      </c>
      <c r="FD29" s="97" t="s">
        <v>21</v>
      </c>
      <c r="FE29" s="96"/>
      <c r="FF29" s="23">
        <f t="shared" si="14"/>
        <v>7</v>
      </c>
      <c r="FG29" s="70"/>
      <c r="FH29" s="70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 t="s">
        <v>100</v>
      </c>
      <c r="GL29" s="107" t="s">
        <v>100</v>
      </c>
      <c r="GM29" s="107" t="s">
        <v>100</v>
      </c>
      <c r="GN29" s="107" t="s">
        <v>100</v>
      </c>
      <c r="GO29" s="107"/>
      <c r="GP29" s="107" t="s">
        <v>100</v>
      </c>
      <c r="GQ29" s="107" t="s">
        <v>100</v>
      </c>
      <c r="GR29" s="107"/>
      <c r="GS29" s="107"/>
      <c r="GT29" s="107"/>
      <c r="GU29" s="107"/>
      <c r="GV29" s="107" t="s">
        <v>100</v>
      </c>
      <c r="GW29" s="107"/>
      <c r="GX29" s="106"/>
      <c r="GY29" s="12"/>
      <c r="GZ29" s="12"/>
      <c r="HA29" s="12"/>
      <c r="HB29" s="12"/>
    </row>
    <row r="30" spans="1:210" ht="18" customHeight="1">
      <c r="A30" s="176" t="s">
        <v>240</v>
      </c>
      <c r="B30" s="177"/>
      <c r="C30" s="175">
        <v>3</v>
      </c>
      <c r="D30" s="72">
        <v>41210</v>
      </c>
      <c r="E30" s="175"/>
      <c r="F30" s="175"/>
      <c r="G30" s="169"/>
      <c r="H30" s="42"/>
      <c r="I30" s="2"/>
      <c r="J30" s="98"/>
      <c r="K30" s="18">
        <f>3학년_출석!C13</f>
        <v>0</v>
      </c>
      <c r="L30" s="34"/>
      <c r="M30" s="34"/>
      <c r="N30" s="19"/>
      <c r="O30" s="159"/>
      <c r="P30" s="2"/>
      <c r="Q30" s="98"/>
      <c r="R30" s="23"/>
      <c r="S30" s="18"/>
      <c r="T30" s="18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105" t="s">
        <v>205</v>
      </c>
      <c r="BL30" s="97" t="s">
        <v>22</v>
      </c>
      <c r="BM30" s="96"/>
      <c r="BN30" s="23">
        <v>51</v>
      </c>
      <c r="BO30" s="18" t="s">
        <v>100</v>
      </c>
      <c r="BP30" s="18" t="s">
        <v>100</v>
      </c>
      <c r="BQ30" s="34" t="s">
        <v>100</v>
      </c>
      <c r="BR30" s="34"/>
      <c r="BS30" s="34"/>
      <c r="BT30" s="34"/>
      <c r="BU30" s="34" t="s">
        <v>100</v>
      </c>
      <c r="BV30" s="34" t="s">
        <v>100</v>
      </c>
      <c r="BW30" s="34" t="s">
        <v>100</v>
      </c>
      <c r="BX30" s="34" t="s">
        <v>100</v>
      </c>
      <c r="BY30" s="34" t="s">
        <v>100</v>
      </c>
      <c r="BZ30" s="34" t="s">
        <v>100</v>
      </c>
      <c r="CA30" s="34" t="s">
        <v>100</v>
      </c>
      <c r="CB30" s="34" t="s">
        <v>100</v>
      </c>
      <c r="CC30" s="34" t="s">
        <v>100</v>
      </c>
      <c r="CD30" s="34" t="s">
        <v>100</v>
      </c>
      <c r="CE30" s="34" t="s">
        <v>100</v>
      </c>
      <c r="CF30" s="34" t="s">
        <v>100</v>
      </c>
      <c r="CG30" s="34" t="s">
        <v>100</v>
      </c>
      <c r="CH30" s="34" t="s">
        <v>100</v>
      </c>
      <c r="CI30" s="34" t="s">
        <v>100</v>
      </c>
      <c r="CJ30" s="34" t="s">
        <v>100</v>
      </c>
      <c r="CK30" s="34" t="s">
        <v>100</v>
      </c>
      <c r="CL30" s="34" t="s">
        <v>100</v>
      </c>
      <c r="CM30" s="34" t="s">
        <v>100</v>
      </c>
      <c r="CN30" s="34" t="s">
        <v>100</v>
      </c>
      <c r="CO30" s="34" t="s">
        <v>100</v>
      </c>
      <c r="CP30" s="34" t="s">
        <v>100</v>
      </c>
      <c r="CQ30" s="34" t="s">
        <v>100</v>
      </c>
      <c r="CR30" s="34" t="s">
        <v>100</v>
      </c>
      <c r="CS30" s="34" t="s">
        <v>100</v>
      </c>
      <c r="CT30" s="34" t="s">
        <v>100</v>
      </c>
      <c r="CU30" s="34" t="s">
        <v>100</v>
      </c>
      <c r="CV30" s="34" t="s">
        <v>100</v>
      </c>
      <c r="CW30" s="107" t="s">
        <v>100</v>
      </c>
      <c r="CX30" s="107" t="s">
        <v>100</v>
      </c>
      <c r="CY30" s="107" t="s">
        <v>100</v>
      </c>
      <c r="CZ30" s="107"/>
      <c r="DA30" s="107" t="s">
        <v>100</v>
      </c>
      <c r="DB30" s="107" t="s">
        <v>100</v>
      </c>
      <c r="DC30" s="107" t="s">
        <v>100</v>
      </c>
      <c r="DD30" s="107" t="s">
        <v>100</v>
      </c>
      <c r="DE30" s="107" t="s">
        <v>100</v>
      </c>
      <c r="DF30" s="106" t="s">
        <v>100</v>
      </c>
      <c r="DG30" s="163"/>
      <c r="DH30" s="97"/>
      <c r="DI30" s="96"/>
      <c r="DJ30" s="23"/>
      <c r="DK30" s="18"/>
      <c r="DL30" s="18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105" t="s">
        <v>241</v>
      </c>
      <c r="FD30" s="97" t="s">
        <v>6</v>
      </c>
      <c r="FE30" s="96"/>
      <c r="FF30" s="23">
        <v>7</v>
      </c>
      <c r="FG30" s="70"/>
      <c r="FH30" s="70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/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/>
      <c r="GN30" s="107"/>
      <c r="GO30" s="107"/>
      <c r="GP30" s="107"/>
      <c r="GQ30" s="107"/>
      <c r="GR30" s="107"/>
      <c r="GS30" s="107"/>
      <c r="GT30" s="107"/>
      <c r="GU30" s="107"/>
      <c r="GV30" s="107" t="s">
        <v>100</v>
      </c>
      <c r="GW30" s="107" t="s">
        <v>100</v>
      </c>
      <c r="GX30" s="106" t="s">
        <v>100</v>
      </c>
      <c r="GY30" s="64"/>
      <c r="GZ30" s="64"/>
      <c r="HA30" s="64"/>
      <c r="HB30" s="64"/>
    </row>
    <row r="31" spans="1:210" ht="16.5">
      <c r="A31" s="176" t="s">
        <v>243</v>
      </c>
      <c r="B31" s="177"/>
      <c r="C31" s="168">
        <v>1</v>
      </c>
      <c r="D31" s="72">
        <v>41231</v>
      </c>
      <c r="E31" s="168"/>
      <c r="F31" s="168"/>
      <c r="G31" s="169"/>
      <c r="H31" s="136"/>
      <c r="I31" s="115"/>
      <c r="J31" s="137"/>
      <c r="K31" s="118"/>
      <c r="L31" s="119"/>
      <c r="M31" s="119"/>
      <c r="N31" s="120"/>
      <c r="O31" s="142"/>
      <c r="P31" s="115"/>
      <c r="Q31" s="137"/>
      <c r="R31" s="117"/>
      <c r="S31" s="118"/>
      <c r="T31" s="118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47" t="s">
        <v>214</v>
      </c>
      <c r="BL31" s="164" t="s">
        <v>22</v>
      </c>
      <c r="BM31" s="137"/>
      <c r="BN31" s="117">
        <f t="shared" si="13"/>
        <v>5</v>
      </c>
      <c r="BO31" s="118"/>
      <c r="BP31" s="118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 t="s">
        <v>100</v>
      </c>
      <c r="CA31" s="119" t="s">
        <v>100</v>
      </c>
      <c r="CB31" s="119"/>
      <c r="CC31" s="119"/>
      <c r="CD31" s="119" t="s">
        <v>100</v>
      </c>
      <c r="CE31" s="119" t="s">
        <v>100</v>
      </c>
      <c r="CF31" s="119"/>
      <c r="CG31" s="119"/>
      <c r="CH31" s="119"/>
      <c r="CI31" s="119"/>
      <c r="CJ31" s="119"/>
      <c r="CK31" s="119" t="s">
        <v>100</v>
      </c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48"/>
      <c r="DG31" s="146"/>
      <c r="DH31" s="138"/>
      <c r="DI31" s="139"/>
      <c r="DJ31" s="117"/>
      <c r="DK31" s="118"/>
      <c r="DL31" s="118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/>
      <c r="FA31" s="119"/>
      <c r="FB31" s="119"/>
      <c r="FC31" s="136"/>
      <c r="FD31" s="115"/>
      <c r="FE31" s="137"/>
      <c r="FF31" s="117"/>
      <c r="FG31" s="118"/>
      <c r="FH31" s="118"/>
      <c r="FI31" s="119"/>
      <c r="FJ31" s="119"/>
      <c r="FK31" s="119"/>
      <c r="FL31" s="119"/>
      <c r="FM31" s="119"/>
      <c r="FN31" s="119"/>
      <c r="FO31" s="119"/>
      <c r="FP31" s="119"/>
      <c r="FQ31" s="119"/>
      <c r="FR31" s="119"/>
      <c r="FS31" s="119"/>
      <c r="FT31" s="119"/>
      <c r="FU31" s="119"/>
      <c r="FV31" s="119"/>
      <c r="FW31" s="119"/>
      <c r="FX31" s="119"/>
      <c r="FY31" s="119"/>
      <c r="FZ31" s="119"/>
      <c r="GA31" s="119"/>
      <c r="GB31" s="119"/>
      <c r="GC31" s="119"/>
      <c r="GD31" s="119"/>
      <c r="GE31" s="119"/>
      <c r="GF31" s="119"/>
      <c r="GG31" s="119"/>
      <c r="GH31" s="119"/>
      <c r="GI31" s="119"/>
      <c r="GJ31" s="119"/>
      <c r="GK31" s="119"/>
      <c r="GL31" s="119"/>
      <c r="GM31" s="119"/>
      <c r="GN31" s="119"/>
      <c r="GO31" s="119"/>
      <c r="GP31" s="119"/>
      <c r="GQ31" s="119"/>
      <c r="GR31" s="119"/>
      <c r="GS31" s="119"/>
      <c r="GT31" s="119"/>
      <c r="GU31" s="119"/>
      <c r="GV31" s="119"/>
      <c r="GW31" s="119"/>
      <c r="GX31" s="120"/>
      <c r="GY31" s="65"/>
      <c r="GZ31" s="66"/>
      <c r="HA31" s="99"/>
      <c r="HB31" s="67"/>
    </row>
    <row r="32" spans="1:210" ht="18" customHeight="1">
      <c r="A32" s="176" t="s">
        <v>244</v>
      </c>
      <c r="B32" s="177"/>
      <c r="C32" s="175">
        <v>1</v>
      </c>
      <c r="D32" s="72">
        <v>41231</v>
      </c>
      <c r="E32" s="175"/>
      <c r="F32" s="175"/>
      <c r="G32" s="169"/>
      <c r="H32" s="161"/>
      <c r="I32" s="157"/>
      <c r="J32" s="157"/>
      <c r="K32" s="157"/>
      <c r="L32" s="162"/>
      <c r="M32" s="162"/>
      <c r="N32" s="158"/>
      <c r="O32" s="160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62"/>
      <c r="BD32" s="162"/>
      <c r="BE32" s="162"/>
      <c r="BF32" s="162"/>
      <c r="BG32" s="162"/>
      <c r="BH32" s="162"/>
      <c r="BI32" s="162"/>
      <c r="BJ32" s="162"/>
      <c r="BK32" s="161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  <c r="CY32" s="162"/>
      <c r="CZ32" s="162"/>
      <c r="DA32" s="162"/>
      <c r="DB32" s="162"/>
      <c r="DC32" s="162"/>
      <c r="DD32" s="162"/>
      <c r="DE32" s="162"/>
      <c r="DF32" s="158"/>
      <c r="DG32" s="160"/>
      <c r="DH32" s="157"/>
      <c r="DI32" s="157"/>
      <c r="DJ32" s="157"/>
      <c r="DK32" s="157"/>
      <c r="DL32" s="157"/>
      <c r="DM32" s="157"/>
      <c r="DN32" s="157"/>
      <c r="DO32" s="157"/>
      <c r="DP32" s="157"/>
      <c r="DQ32" s="157"/>
      <c r="DR32" s="157"/>
      <c r="DS32" s="157"/>
      <c r="DT32" s="157"/>
      <c r="DU32" s="157"/>
      <c r="DV32" s="157"/>
      <c r="DW32" s="157"/>
      <c r="DX32" s="157"/>
      <c r="DY32" s="157"/>
      <c r="DZ32" s="157"/>
      <c r="EA32" s="157"/>
      <c r="EB32" s="157"/>
      <c r="EC32" s="157"/>
      <c r="ED32" s="157"/>
      <c r="EE32" s="157"/>
      <c r="EF32" s="157"/>
      <c r="EG32" s="157"/>
      <c r="EH32" s="157"/>
      <c r="EI32" s="157"/>
      <c r="EJ32" s="157"/>
      <c r="EK32" s="157"/>
      <c r="EL32" s="157"/>
      <c r="EM32" s="157"/>
      <c r="EN32" s="157"/>
      <c r="EO32" s="157"/>
      <c r="EP32" s="157"/>
      <c r="EQ32" s="157"/>
      <c r="ER32" s="157"/>
      <c r="ES32" s="157"/>
      <c r="ET32" s="157"/>
      <c r="EU32" s="162"/>
      <c r="EV32" s="162"/>
      <c r="EW32" s="162"/>
      <c r="EX32" s="162"/>
      <c r="EY32" s="162"/>
      <c r="EZ32" s="162"/>
      <c r="FA32" s="162"/>
      <c r="FB32" s="162"/>
      <c r="FC32" s="161"/>
      <c r="FD32" s="157"/>
      <c r="FE32" s="157"/>
      <c r="FF32" s="157"/>
      <c r="FG32" s="157"/>
      <c r="FH32" s="157"/>
      <c r="FI32" s="157"/>
      <c r="FJ32" s="157"/>
      <c r="FK32" s="157"/>
      <c r="FL32" s="157"/>
      <c r="FM32" s="157"/>
      <c r="FN32" s="157"/>
      <c r="FO32" s="157"/>
      <c r="FP32" s="157"/>
      <c r="FQ32" s="157"/>
      <c r="FR32" s="157"/>
      <c r="FS32" s="157"/>
      <c r="FT32" s="157"/>
      <c r="FU32" s="157"/>
      <c r="FV32" s="157"/>
      <c r="FW32" s="157"/>
      <c r="FX32" s="157"/>
      <c r="FY32" s="157"/>
      <c r="FZ32" s="157"/>
      <c r="GA32" s="157"/>
      <c r="GB32" s="157"/>
      <c r="GC32" s="157"/>
      <c r="GD32" s="157"/>
      <c r="GE32" s="157"/>
      <c r="GF32" s="157"/>
      <c r="GG32" s="157"/>
      <c r="GH32" s="157"/>
      <c r="GI32" s="157"/>
      <c r="GJ32" s="157"/>
      <c r="GK32" s="157"/>
      <c r="GL32" s="157"/>
      <c r="GM32" s="157"/>
      <c r="GN32" s="157"/>
      <c r="GO32" s="157"/>
      <c r="GP32" s="157"/>
      <c r="GQ32" s="162"/>
      <c r="GR32" s="162"/>
      <c r="GS32" s="162"/>
      <c r="GT32" s="162"/>
      <c r="GU32" s="162"/>
      <c r="GV32" s="162"/>
      <c r="GW32" s="162"/>
      <c r="GX32" s="158"/>
      <c r="GY32" s="68"/>
      <c r="GZ32" s="68"/>
      <c r="HA32" s="68"/>
      <c r="HB32" s="68">
        <v>0</v>
      </c>
    </row>
    <row r="33" spans="1:210" ht="18" customHeight="1" thickBot="1">
      <c r="A33" s="176" t="s">
        <v>245</v>
      </c>
      <c r="B33" s="177"/>
      <c r="C33" s="175">
        <v>1</v>
      </c>
      <c r="D33" s="72">
        <v>41259</v>
      </c>
      <c r="E33" s="175"/>
      <c r="F33" s="175"/>
      <c r="G33" s="169"/>
      <c r="H33" s="144"/>
      <c r="I33" s="140"/>
      <c r="J33" s="140"/>
      <c r="K33" s="140"/>
      <c r="L33" s="145"/>
      <c r="M33" s="145"/>
      <c r="N33" s="141"/>
      <c r="O33" s="143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5"/>
      <c r="BD33" s="145"/>
      <c r="BE33" s="145"/>
      <c r="BF33" s="145"/>
      <c r="BG33" s="145"/>
      <c r="BH33" s="145"/>
      <c r="BI33" s="145"/>
      <c r="BJ33" s="145"/>
      <c r="BK33" s="144"/>
      <c r="BL33" s="140"/>
      <c r="BM33" s="140"/>
      <c r="BN33" s="140">
        <v>0</v>
      </c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5"/>
      <c r="CZ33" s="145"/>
      <c r="DA33" s="145"/>
      <c r="DB33" s="145"/>
      <c r="DC33" s="145"/>
      <c r="DD33" s="145"/>
      <c r="DE33" s="145"/>
      <c r="DF33" s="141"/>
      <c r="DG33" s="143"/>
      <c r="DH33" s="140"/>
      <c r="DI33" s="140"/>
      <c r="DJ33" s="140"/>
      <c r="DK33" s="140"/>
      <c r="DL33" s="140"/>
      <c r="DM33" s="140"/>
      <c r="DN33" s="140"/>
      <c r="DO33" s="140"/>
      <c r="DP33" s="140"/>
      <c r="DQ33" s="140"/>
      <c r="DR33" s="140"/>
      <c r="DS33" s="140"/>
      <c r="DT33" s="140"/>
      <c r="DU33" s="140"/>
      <c r="DV33" s="140"/>
      <c r="DW33" s="140"/>
      <c r="DX33" s="140"/>
      <c r="DY33" s="140"/>
      <c r="DZ33" s="140"/>
      <c r="EA33" s="140"/>
      <c r="EB33" s="140"/>
      <c r="EC33" s="140"/>
      <c r="ED33" s="140"/>
      <c r="EE33" s="140"/>
      <c r="EF33" s="140"/>
      <c r="EG33" s="140"/>
      <c r="EH33" s="140"/>
      <c r="EI33" s="140"/>
      <c r="EJ33" s="140"/>
      <c r="EK33" s="140"/>
      <c r="EL33" s="140"/>
      <c r="EM33" s="140"/>
      <c r="EN33" s="140"/>
      <c r="EO33" s="140"/>
      <c r="EP33" s="140"/>
      <c r="EQ33" s="140"/>
      <c r="ER33" s="140"/>
      <c r="ES33" s="140"/>
      <c r="ET33" s="140"/>
      <c r="EU33" s="145"/>
      <c r="EV33" s="145"/>
      <c r="EW33" s="145"/>
      <c r="EX33" s="145"/>
      <c r="EY33" s="145"/>
      <c r="EZ33" s="145"/>
      <c r="FA33" s="145"/>
      <c r="FB33" s="145"/>
      <c r="FC33" s="144"/>
      <c r="FD33" s="140"/>
      <c r="FE33" s="140"/>
      <c r="FF33" s="140"/>
      <c r="FG33" s="140"/>
      <c r="FH33" s="140"/>
      <c r="FI33" s="140"/>
      <c r="FJ33" s="140"/>
      <c r="FK33" s="140"/>
      <c r="FL33" s="140"/>
      <c r="FM33" s="140"/>
      <c r="FN33" s="140"/>
      <c r="FO33" s="140"/>
      <c r="FP33" s="140"/>
      <c r="FQ33" s="140"/>
      <c r="FR33" s="140"/>
      <c r="FS33" s="140"/>
      <c r="FT33" s="140"/>
      <c r="FU33" s="140"/>
      <c r="FV33" s="140"/>
      <c r="FW33" s="140"/>
      <c r="FX33" s="140"/>
      <c r="FY33" s="140"/>
      <c r="FZ33" s="140"/>
      <c r="GA33" s="140"/>
      <c r="GB33" s="140"/>
      <c r="GC33" s="140"/>
      <c r="GD33" s="140"/>
      <c r="GE33" s="140"/>
      <c r="GF33" s="140"/>
      <c r="GG33" s="140"/>
      <c r="GH33" s="140"/>
      <c r="GI33" s="140"/>
      <c r="GJ33" s="140"/>
      <c r="GK33" s="140"/>
      <c r="GL33" s="140"/>
      <c r="GM33" s="140"/>
      <c r="GN33" s="140"/>
      <c r="GO33" s="140"/>
      <c r="GP33" s="140"/>
      <c r="GQ33" s="145"/>
      <c r="GR33" s="145"/>
      <c r="GS33" s="145"/>
      <c r="GT33" s="145"/>
      <c r="GU33" s="145"/>
      <c r="GV33" s="145"/>
      <c r="GW33" s="145"/>
      <c r="GX33" s="141"/>
      <c r="HB33" s="28">
        <v>0</v>
      </c>
    </row>
    <row r="34" spans="66:210" ht="18" customHeight="1">
      <c r="BN34" s="28">
        <v>0</v>
      </c>
      <c r="HB34" s="28">
        <v>0</v>
      </c>
    </row>
    <row r="35" spans="3:7" ht="18" customHeight="1">
      <c r="C35" s="28"/>
      <c r="D35" s="28"/>
      <c r="E35" s="28"/>
      <c r="F35" s="28"/>
      <c r="G35" s="28"/>
    </row>
    <row r="36" spans="3:7" ht="18" customHeight="1">
      <c r="C36" s="28"/>
      <c r="D36" s="28"/>
      <c r="E36" s="28"/>
      <c r="F36" s="28"/>
      <c r="G36" s="28"/>
    </row>
    <row r="37" spans="3:7" ht="18" customHeight="1">
      <c r="C37" s="28"/>
      <c r="D37" s="28"/>
      <c r="E37" s="28"/>
      <c r="F37" s="28"/>
      <c r="G37" s="28"/>
    </row>
    <row r="38" spans="3:7" ht="18" customHeight="1">
      <c r="C38" s="28"/>
      <c r="D38" s="28"/>
      <c r="E38" s="28"/>
      <c r="F38" s="28"/>
      <c r="G38" s="28"/>
    </row>
    <row r="39" spans="3:7" ht="18" customHeight="1">
      <c r="C39" s="28"/>
      <c r="D39" s="28"/>
      <c r="E39" s="28"/>
      <c r="F39" s="28"/>
      <c r="G39" s="28"/>
    </row>
    <row r="40" spans="3:7" ht="18" customHeight="1">
      <c r="C40" s="28"/>
      <c r="D40" s="28"/>
      <c r="E40" s="28"/>
      <c r="F40" s="28"/>
      <c r="G40" s="28"/>
    </row>
    <row r="46" ht="18" customHeight="1">
      <c r="BN46" s="28">
        <v>0</v>
      </c>
    </row>
    <row r="65536" ht="18" customHeight="1">
      <c r="H65536" s="95"/>
    </row>
  </sheetData>
  <sheetProtection/>
  <mergeCells count="84">
    <mergeCell ref="A29:B29"/>
    <mergeCell ref="A30:B30"/>
    <mergeCell ref="A31:B31"/>
    <mergeCell ref="A32:B32"/>
    <mergeCell ref="A1:G2"/>
    <mergeCell ref="A3:G4"/>
    <mergeCell ref="L3:N3"/>
    <mergeCell ref="A13:A14"/>
    <mergeCell ref="F8:G8"/>
    <mergeCell ref="B7:C7"/>
    <mergeCell ref="F9:G9"/>
    <mergeCell ref="B8:C8"/>
    <mergeCell ref="F10:G10"/>
    <mergeCell ref="D8:E8"/>
    <mergeCell ref="D9:E9"/>
    <mergeCell ref="FG3:GX3"/>
    <mergeCell ref="S22:BJ22"/>
    <mergeCell ref="L22:N22"/>
    <mergeCell ref="DH20:DJ20"/>
    <mergeCell ref="BL20:BN20"/>
    <mergeCell ref="DK20:FB20"/>
    <mergeCell ref="S20:BJ20"/>
    <mergeCell ref="DK22:FB22"/>
    <mergeCell ref="FE4:FF5"/>
    <mergeCell ref="S5:BJ5"/>
    <mergeCell ref="Q4:R5"/>
    <mergeCell ref="D7:E7"/>
    <mergeCell ref="F7:G7"/>
    <mergeCell ref="B9:C9"/>
    <mergeCell ref="BO5:DF5"/>
    <mergeCell ref="BM4:BN5"/>
    <mergeCell ref="DI4:DJ5"/>
    <mergeCell ref="DG18:FB18"/>
    <mergeCell ref="BO20:DF20"/>
    <mergeCell ref="FG22:GX22"/>
    <mergeCell ref="FD20:FF20"/>
    <mergeCell ref="FE21:FF22"/>
    <mergeCell ref="DK5:FB5"/>
    <mergeCell ref="BL3:BN3"/>
    <mergeCell ref="DH3:DJ3"/>
    <mergeCell ref="DK3:FB3"/>
    <mergeCell ref="J4:K5"/>
    <mergeCell ref="L5:N5"/>
    <mergeCell ref="FG20:GX20"/>
    <mergeCell ref="FG5:GX5"/>
    <mergeCell ref="BK19:DF19"/>
    <mergeCell ref="DG19:FB19"/>
    <mergeCell ref="FC19:GX19"/>
    <mergeCell ref="Q21:R22"/>
    <mergeCell ref="B13:C14"/>
    <mergeCell ref="D13:E14"/>
    <mergeCell ref="L20:N20"/>
    <mergeCell ref="F13:G14"/>
    <mergeCell ref="DI21:DJ22"/>
    <mergeCell ref="A21:B21"/>
    <mergeCell ref="BM21:BN22"/>
    <mergeCell ref="BO22:DF22"/>
    <mergeCell ref="A15:G16"/>
    <mergeCell ref="FD3:FF3"/>
    <mergeCell ref="BO3:DF3"/>
    <mergeCell ref="S3:BJ3"/>
    <mergeCell ref="B11:G11"/>
    <mergeCell ref="P20:R20"/>
    <mergeCell ref="BK18:DF18"/>
    <mergeCell ref="A19:B19"/>
    <mergeCell ref="A20:B20"/>
    <mergeCell ref="I3:K3"/>
    <mergeCell ref="P3:R3"/>
    <mergeCell ref="J21:K22"/>
    <mergeCell ref="I20:K20"/>
    <mergeCell ref="A25:B25"/>
    <mergeCell ref="A26:B26"/>
    <mergeCell ref="A24:B24"/>
    <mergeCell ref="A22:B22"/>
    <mergeCell ref="A33:B33"/>
    <mergeCell ref="A28:B28"/>
    <mergeCell ref="A27:B27"/>
    <mergeCell ref="A18:B18"/>
    <mergeCell ref="B12:G12"/>
    <mergeCell ref="A5:G6"/>
    <mergeCell ref="A23:B23"/>
    <mergeCell ref="A17:B17"/>
    <mergeCell ref="B10:C10"/>
    <mergeCell ref="D10:E10"/>
  </mergeCells>
  <conditionalFormatting sqref="O7:O17 GY31 H24:H31 O24:O31 BK24:BK31 DG7:DG17 FC7:FC17 DG24:DG30 FC24:FC31 A18:A27 H65536 H7:H17 BK7:BK17">
    <cfRule type="expression" priority="187" dxfId="189" stopIfTrue="1">
      <formula>B7="신"</formula>
    </cfRule>
    <cfRule type="expression" priority="188" dxfId="190" stopIfTrue="1">
      <formula>ISERROR(A7)</formula>
    </cfRule>
  </conditionalFormatting>
  <conditionalFormatting sqref="HA31 FE31 FG10:GX10 FG10:FG16 FE8:FE17 DI8:DI17 DI25:DI30 BM25:BM30 BM8:BM17 GN10:GW17 GO8:GX9 FH10:GX13 DK24:FB31 FG13:GX17 Q29:Q31 Q8:Q17 L31:N31 J29:J31 J8:J17 S7:BJ17 L7:N17 BO7:DF17 DK7:FB17 L24:N28 S24:BJ31 BO24:DF31 FG24:GX31">
    <cfRule type="cellIs" priority="186" dxfId="190" operator="equal" stopIfTrue="1">
      <formula>0</formula>
    </cfRule>
  </conditionalFormatting>
  <conditionalFormatting sqref="C18:C27">
    <cfRule type="cellIs" priority="180" dxfId="190" operator="equal" stopIfTrue="1">
      <formula>0</formula>
    </cfRule>
    <cfRule type="cellIs" priority="181" dxfId="191" operator="between" stopIfTrue="1">
      <formula>3</formula>
      <formula>4</formula>
    </cfRule>
  </conditionalFormatting>
  <conditionalFormatting sqref="GZ31 FE24:FE30 FE7 FD24:FD31 DI24 DI7 DH7:DH17 DH24:DH31 BM24 BM31 BM7 BL24:BL31 FD26:FE29 FG7:GX9 FD7:FD17 GN7:GW11 GO12:GX12 FH10:GX11 FH13:GX16 BJ26:BJ27 DF30 BJ24 FB24:FB26 GX24:GX26 GX16:GX17 DF28 Q24 Q27 Q7 P7:P17 P24:P31 J24:J28 J7 I24:I31 L24:N30 I7:I17 BL7:BL17 DF25:DF26">
    <cfRule type="expression" priority="185" dxfId="189" stopIfTrue="1">
      <formula>I7="신"</formula>
    </cfRule>
  </conditionalFormatting>
  <conditionalFormatting sqref="D13 B12:B13 B8:B10 D8:D10">
    <cfRule type="expression" priority="184" dxfId="190" stopIfTrue="1">
      <formula>ISERROR($B$8:$E$14)</formula>
    </cfRule>
  </conditionalFormatting>
  <conditionalFormatting sqref="D18:G27 E17:G17 D28:D33">
    <cfRule type="cellIs" priority="267" dxfId="192" operator="equal" stopIfTrue="1">
      <formula>#REF!</formula>
    </cfRule>
  </conditionalFormatting>
  <conditionalFormatting sqref="A21">
    <cfRule type="expression" priority="111" dxfId="189" stopIfTrue="1">
      <formula>B21="신"</formula>
    </cfRule>
    <cfRule type="expression" priority="112" dxfId="190" stopIfTrue="1">
      <formula>ISERROR(A21)</formula>
    </cfRule>
  </conditionalFormatting>
  <conditionalFormatting sqref="A20">
    <cfRule type="expression" priority="104" dxfId="189" stopIfTrue="1">
      <formula>B20="신"</formula>
    </cfRule>
    <cfRule type="expression" priority="105" dxfId="190" stopIfTrue="1">
      <formula>ISERROR(A20)</formula>
    </cfRule>
  </conditionalFormatting>
  <conditionalFormatting sqref="A20">
    <cfRule type="expression" priority="97" dxfId="189" stopIfTrue="1">
      <formula>B20="신"</formula>
    </cfRule>
    <cfRule type="expression" priority="98" dxfId="190" stopIfTrue="1">
      <formula>ISERROR(A20)</formula>
    </cfRule>
  </conditionalFormatting>
  <conditionalFormatting sqref="A19">
    <cfRule type="expression" priority="95" dxfId="189" stopIfTrue="1">
      <formula>B19="신"</formula>
    </cfRule>
    <cfRule type="expression" priority="96" dxfId="190" stopIfTrue="1">
      <formula>ISERROR(A19)</formula>
    </cfRule>
  </conditionalFormatting>
  <conditionalFormatting sqref="A24">
    <cfRule type="expression" priority="93" dxfId="189" stopIfTrue="1">
      <formula>B24="신"</formula>
    </cfRule>
    <cfRule type="expression" priority="94" dxfId="190" stopIfTrue="1">
      <formula>ISERROR(A24)</formula>
    </cfRule>
  </conditionalFormatting>
  <conditionalFormatting sqref="A25">
    <cfRule type="expression" priority="81" dxfId="189" stopIfTrue="1">
      <formula>B25="신"</formula>
    </cfRule>
    <cfRule type="expression" priority="82" dxfId="190" stopIfTrue="1">
      <formula>ISERROR(A25)</formula>
    </cfRule>
  </conditionalFormatting>
  <conditionalFormatting sqref="A20">
    <cfRule type="expression" priority="70" dxfId="189" stopIfTrue="1">
      <formula>B20="신"</formula>
    </cfRule>
    <cfRule type="expression" priority="71" dxfId="190" stopIfTrue="1">
      <formula>ISERROR(A20)</formula>
    </cfRule>
  </conditionalFormatting>
  <conditionalFormatting sqref="A19">
    <cfRule type="expression" priority="68" dxfId="189" stopIfTrue="1">
      <formula>B19="신"</formula>
    </cfRule>
    <cfRule type="expression" priority="69" dxfId="190" stopIfTrue="1">
      <formula>ISERROR(A19)</formula>
    </cfRule>
  </conditionalFormatting>
  <conditionalFormatting sqref="A19">
    <cfRule type="expression" priority="66" dxfId="189" stopIfTrue="1">
      <formula>B19="신"</formula>
    </cfRule>
    <cfRule type="expression" priority="67" dxfId="190" stopIfTrue="1">
      <formula>ISERROR(A19)</formula>
    </cfRule>
  </conditionalFormatting>
  <conditionalFormatting sqref="A18">
    <cfRule type="expression" priority="64" dxfId="189" stopIfTrue="1">
      <formula>B18="신"</formula>
    </cfRule>
    <cfRule type="expression" priority="65" dxfId="190" stopIfTrue="1">
      <formula>ISERROR(A18)</formula>
    </cfRule>
  </conditionalFormatting>
  <conditionalFormatting sqref="A23">
    <cfRule type="expression" priority="62" dxfId="189" stopIfTrue="1">
      <formula>B23="신"</formula>
    </cfRule>
    <cfRule type="expression" priority="63" dxfId="190" stopIfTrue="1">
      <formula>ISERROR(A23)</formula>
    </cfRule>
  </conditionalFormatting>
  <conditionalFormatting sqref="A24">
    <cfRule type="expression" priority="60" dxfId="189" stopIfTrue="1">
      <formula>B24="신"</formula>
    </cfRule>
    <cfRule type="expression" priority="61" dxfId="190" stopIfTrue="1">
      <formula>ISERROR(A24)</formula>
    </cfRule>
  </conditionalFormatting>
  <conditionalFormatting sqref="A20">
    <cfRule type="expression" priority="56" dxfId="189" stopIfTrue="1">
      <formula>B20="신"</formula>
    </cfRule>
    <cfRule type="expression" priority="57" dxfId="190" stopIfTrue="1">
      <formula>ISERROR(A20)</formula>
    </cfRule>
  </conditionalFormatting>
  <conditionalFormatting sqref="A19">
    <cfRule type="expression" priority="54" dxfId="189" stopIfTrue="1">
      <formula>B19="신"</formula>
    </cfRule>
    <cfRule type="expression" priority="55" dxfId="190" stopIfTrue="1">
      <formula>ISERROR(A19)</formula>
    </cfRule>
  </conditionalFormatting>
  <conditionalFormatting sqref="A19">
    <cfRule type="expression" priority="52" dxfId="189" stopIfTrue="1">
      <formula>B19="신"</formula>
    </cfRule>
    <cfRule type="expression" priority="53" dxfId="190" stopIfTrue="1">
      <formula>ISERROR(A19)</formula>
    </cfRule>
  </conditionalFormatting>
  <conditionalFormatting sqref="A18">
    <cfRule type="expression" priority="50" dxfId="189" stopIfTrue="1">
      <formula>B18="신"</formula>
    </cfRule>
    <cfRule type="expression" priority="51" dxfId="190" stopIfTrue="1">
      <formula>ISERROR(A18)</formula>
    </cfRule>
  </conditionalFormatting>
  <conditionalFormatting sqref="A23">
    <cfRule type="expression" priority="48" dxfId="189" stopIfTrue="1">
      <formula>B23="신"</formula>
    </cfRule>
    <cfRule type="expression" priority="49" dxfId="190" stopIfTrue="1">
      <formula>ISERROR(A23)</formula>
    </cfRule>
  </conditionalFormatting>
  <conditionalFormatting sqref="A24">
    <cfRule type="expression" priority="46" dxfId="189" stopIfTrue="1">
      <formula>B24="신"</formula>
    </cfRule>
    <cfRule type="expression" priority="47" dxfId="190" stopIfTrue="1">
      <formula>ISERROR(A24)</formula>
    </cfRule>
  </conditionalFormatting>
  <conditionalFormatting sqref="A19">
    <cfRule type="expression" priority="42" dxfId="189" stopIfTrue="1">
      <formula>B19="신"</formula>
    </cfRule>
    <cfRule type="expression" priority="43" dxfId="190" stopIfTrue="1">
      <formula>ISERROR(A19)</formula>
    </cfRule>
  </conditionalFormatting>
  <conditionalFormatting sqref="A18">
    <cfRule type="expression" priority="40" dxfId="189" stopIfTrue="1">
      <formula>B18="신"</formula>
    </cfRule>
    <cfRule type="expression" priority="41" dxfId="190" stopIfTrue="1">
      <formula>ISERROR(A18)</formula>
    </cfRule>
  </conditionalFormatting>
  <conditionalFormatting sqref="A18">
    <cfRule type="expression" priority="38" dxfId="189" stopIfTrue="1">
      <formula>B18="신"</formula>
    </cfRule>
    <cfRule type="expression" priority="39" dxfId="190" stopIfTrue="1">
      <formula>ISERROR(A18)</formula>
    </cfRule>
  </conditionalFormatting>
  <conditionalFormatting sqref="A22">
    <cfRule type="expression" priority="36" dxfId="189" stopIfTrue="1">
      <formula>B22="신"</formula>
    </cfRule>
    <cfRule type="expression" priority="37" dxfId="190" stopIfTrue="1">
      <formula>ISERROR(A22)</formula>
    </cfRule>
  </conditionalFormatting>
  <conditionalFormatting sqref="A23">
    <cfRule type="expression" priority="34" dxfId="189" stopIfTrue="1">
      <formula>B23="신"</formula>
    </cfRule>
    <cfRule type="expression" priority="35" dxfId="190" stopIfTrue="1">
      <formula>ISERROR(A23)</formula>
    </cfRule>
  </conditionalFormatting>
  <conditionalFormatting sqref="A24">
    <cfRule type="expression" priority="32" dxfId="189" stopIfTrue="1">
      <formula>B24="신"</formula>
    </cfRule>
    <cfRule type="expression" priority="33" dxfId="190" stopIfTrue="1">
      <formula>ISERROR(A24)</formula>
    </cfRule>
  </conditionalFormatting>
  <conditionalFormatting sqref="GX29">
    <cfRule type="expression" priority="6" dxfId="189" stopIfTrue="1">
      <formula>GX29="신"</formula>
    </cfRule>
  </conditionalFormatting>
  <conditionalFormatting sqref="BH26:BH27">
    <cfRule type="expression" priority="5" dxfId="189" stopIfTrue="1">
      <formula>BH26="신"</formula>
    </cfRule>
  </conditionalFormatting>
  <conditionalFormatting sqref="BI26:BI27">
    <cfRule type="expression" priority="4" dxfId="189" stopIfTrue="1">
      <formula>BI26="신"</formula>
    </cfRule>
  </conditionalFormatting>
  <conditionalFormatting sqref="BI24">
    <cfRule type="expression" priority="3" dxfId="189" stopIfTrue="1">
      <formula>BI24="신"</formula>
    </cfRule>
  </conditionalFormatting>
  <conditionalFormatting sqref="BH24">
    <cfRule type="expression" priority="2" dxfId="189" stopIfTrue="1">
      <formula>BH24="신"</formula>
    </cfRule>
  </conditionalFormatting>
  <conditionalFormatting sqref="GX30">
    <cfRule type="expression" priority="1" dxfId="189" stopIfTrue="1">
      <formula>GX30="신"</formula>
    </cfRule>
  </conditionalFormatting>
  <dataValidations count="2">
    <dataValidation type="list" allowBlank="1" showInputMessage="1" showErrorMessage="1" sqref="FC5 DG22 DG5 BK22 BK5 FC22 H22 H5 O22 O5">
      <formula1>"누계,등반"</formula1>
    </dataValidation>
    <dataValidation type="list" allowBlank="1" showInputMessage="1" showErrorMessage="1" sqref="FC4 DG21 DG4 BK21 BK4 FC21 H21 H4 O21 O4">
      <formula1>"점수,신입"</formula1>
    </dataValidation>
  </dataValidations>
  <printOptions horizontalCentered="1"/>
  <pageMargins left="0.2362204724409449" right="0.15748031496062992" top="0.6692913385826772" bottom="0.29" header="0.31" footer="0.2"/>
  <pageSetup horizontalDpi="300" verticalDpi="300" orientation="landscape" paperSize="9" scale="85" r:id="rId2"/>
  <headerFooter>
    <oddHeader>&amp;C&amp;"맑은 고딕,굵게"&amp;20 2012년도 중&amp;18등부 출결 및 성경읽기 현황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E3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C7" sqref="C7"/>
    </sheetView>
  </sheetViews>
  <sheetFormatPr defaultColWidth="9.140625" defaultRowHeight="15"/>
  <cols>
    <col min="1" max="1" width="5.57421875" style="47" customWidth="1"/>
    <col min="2" max="3" width="2.57421875" style="12" customWidth="1"/>
    <col min="4" max="21" width="2.421875" style="12" customWidth="1"/>
    <col min="22" max="22" width="2.421875" style="30" customWidth="1"/>
    <col min="23" max="57" width="2.421875" style="12" customWidth="1"/>
    <col min="58" max="16384" width="9.00390625" style="12" customWidth="1"/>
  </cols>
  <sheetData>
    <row r="1" spans="1:57" ht="16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25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6.5">
      <c r="A2" s="46" t="s">
        <v>98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25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3" t="s">
        <v>6</v>
      </c>
      <c r="B3" s="24">
        <f>COUNTIF(B7:B13,"재적")</f>
        <v>6</v>
      </c>
      <c r="C3" s="63"/>
      <c r="D3" s="264" t="s">
        <v>29</v>
      </c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</row>
    <row r="4" spans="1:57" ht="14.25" customHeight="1">
      <c r="A4" s="3" t="s">
        <v>20</v>
      </c>
      <c r="B4" s="24">
        <f>COUNTIF(B7:B13,"신입")</f>
        <v>0</v>
      </c>
      <c r="C4" s="63"/>
      <c r="D4" s="1">
        <f aca="true" t="shared" si="0" ref="D4:AI4">COUNTIF(D7:D13,"●")</f>
        <v>5</v>
      </c>
      <c r="E4" s="1">
        <f t="shared" si="0"/>
        <v>5</v>
      </c>
      <c r="F4" s="1">
        <f t="shared" si="0"/>
        <v>5</v>
      </c>
      <c r="G4" s="1">
        <f t="shared" si="0"/>
        <v>2</v>
      </c>
      <c r="H4" s="1">
        <f t="shared" si="0"/>
        <v>5</v>
      </c>
      <c r="I4" s="1">
        <f t="shared" si="0"/>
        <v>5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6" t="s">
        <v>9</v>
      </c>
      <c r="B5" s="6"/>
      <c r="C5" s="63"/>
      <c r="D5" s="110">
        <v>40909</v>
      </c>
      <c r="E5" s="111">
        <v>40916</v>
      </c>
      <c r="F5" s="111">
        <v>40923</v>
      </c>
      <c r="G5" s="111">
        <v>40930</v>
      </c>
      <c r="H5" s="111">
        <v>40937</v>
      </c>
      <c r="I5" s="111">
        <v>40944</v>
      </c>
      <c r="J5" s="111">
        <v>40951</v>
      </c>
      <c r="K5" s="111">
        <v>40958</v>
      </c>
      <c r="L5" s="111">
        <v>40965</v>
      </c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2"/>
    </row>
    <row r="6" spans="1:57" ht="14.25" customHeight="1">
      <c r="A6" s="4" t="s">
        <v>10</v>
      </c>
      <c r="B6" s="4" t="s">
        <v>11</v>
      </c>
      <c r="C6" s="4" t="s">
        <v>12</v>
      </c>
      <c r="D6" s="4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4">
        <v>13</v>
      </c>
      <c r="Q6" s="4">
        <v>14</v>
      </c>
      <c r="R6" s="4">
        <v>15</v>
      </c>
      <c r="S6" s="4">
        <v>16</v>
      </c>
      <c r="T6" s="4">
        <v>17</v>
      </c>
      <c r="U6" s="4">
        <v>18</v>
      </c>
      <c r="V6" s="4">
        <v>19</v>
      </c>
      <c r="W6" s="4">
        <v>20</v>
      </c>
      <c r="X6" s="4">
        <v>21</v>
      </c>
      <c r="Y6" s="4">
        <v>22</v>
      </c>
      <c r="Z6" s="4">
        <v>23</v>
      </c>
      <c r="AA6" s="4">
        <v>24</v>
      </c>
      <c r="AB6" s="4">
        <v>25</v>
      </c>
      <c r="AC6" s="4">
        <v>26</v>
      </c>
      <c r="AD6" s="4">
        <v>27</v>
      </c>
      <c r="AE6" s="4">
        <v>28</v>
      </c>
      <c r="AF6" s="4">
        <v>29</v>
      </c>
      <c r="AG6" s="4">
        <v>30</v>
      </c>
      <c r="AH6" s="4">
        <v>31</v>
      </c>
      <c r="AI6" s="4">
        <v>32</v>
      </c>
      <c r="AJ6" s="4">
        <v>33</v>
      </c>
      <c r="AK6" s="4">
        <v>34</v>
      </c>
      <c r="AL6" s="4">
        <v>35</v>
      </c>
      <c r="AM6" s="4">
        <v>36</v>
      </c>
      <c r="AN6" s="4">
        <v>37</v>
      </c>
      <c r="AO6" s="4">
        <v>38</v>
      </c>
      <c r="AP6" s="4">
        <v>39</v>
      </c>
      <c r="AQ6" s="4">
        <v>40</v>
      </c>
      <c r="AR6" s="4">
        <v>41</v>
      </c>
      <c r="AS6" s="4">
        <v>42</v>
      </c>
      <c r="AT6" s="4">
        <v>43</v>
      </c>
      <c r="AU6" s="4">
        <v>44</v>
      </c>
      <c r="AV6" s="4">
        <v>45</v>
      </c>
      <c r="AW6" s="4">
        <v>46</v>
      </c>
      <c r="AX6" s="4">
        <v>47</v>
      </c>
      <c r="AY6" s="4">
        <v>48</v>
      </c>
      <c r="AZ6" s="4">
        <v>49</v>
      </c>
      <c r="BA6" s="4">
        <v>50</v>
      </c>
      <c r="BB6" s="4">
        <v>51</v>
      </c>
      <c r="BC6" s="4">
        <v>52</v>
      </c>
      <c r="BD6" s="4">
        <v>53</v>
      </c>
      <c r="BE6" s="4">
        <v>54</v>
      </c>
    </row>
    <row r="7" spans="1:57" ht="14.25" customHeight="1">
      <c r="A7" s="44" t="s">
        <v>67</v>
      </c>
      <c r="B7" s="2" t="s">
        <v>22</v>
      </c>
      <c r="C7" s="1">
        <f aca="true" t="shared" si="2" ref="C7:C12">COUNTIF(D7:BE7,"●")</f>
        <v>6</v>
      </c>
      <c r="D7" s="70" t="s">
        <v>101</v>
      </c>
      <c r="E7" s="70" t="s">
        <v>101</v>
      </c>
      <c r="F7" s="70" t="s">
        <v>101</v>
      </c>
      <c r="G7" s="70" t="s">
        <v>101</v>
      </c>
      <c r="H7" s="70" t="s">
        <v>101</v>
      </c>
      <c r="I7" s="70" t="s">
        <v>101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2"/>
      <c r="AV7" s="18"/>
      <c r="AW7" s="18"/>
      <c r="AX7" s="18"/>
      <c r="AY7" s="18"/>
      <c r="AZ7" s="18"/>
      <c r="BA7" s="18"/>
      <c r="BB7" s="18"/>
      <c r="BC7" s="2"/>
      <c r="BD7" s="2"/>
      <c r="BE7" s="2"/>
    </row>
    <row r="8" spans="1:57" ht="14.25" customHeight="1">
      <c r="A8" s="44" t="s">
        <v>68</v>
      </c>
      <c r="B8" s="2" t="s">
        <v>22</v>
      </c>
      <c r="C8" s="1">
        <f t="shared" si="2"/>
        <v>5</v>
      </c>
      <c r="D8" s="70" t="s">
        <v>101</v>
      </c>
      <c r="E8" s="70" t="s">
        <v>101</v>
      </c>
      <c r="F8" s="70" t="s">
        <v>101</v>
      </c>
      <c r="G8" s="2"/>
      <c r="H8" s="70" t="s">
        <v>101</v>
      </c>
      <c r="I8" s="70" t="s">
        <v>101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2"/>
      <c r="BD8" s="2"/>
      <c r="BE8" s="2"/>
    </row>
    <row r="9" spans="1:57" ht="14.25" customHeight="1">
      <c r="A9" s="44" t="s">
        <v>69</v>
      </c>
      <c r="B9" s="2" t="s">
        <v>22</v>
      </c>
      <c r="C9" s="1">
        <f t="shared" si="2"/>
        <v>6</v>
      </c>
      <c r="D9" s="70" t="s">
        <v>101</v>
      </c>
      <c r="E9" s="70" t="s">
        <v>101</v>
      </c>
      <c r="F9" s="70" t="s">
        <v>101</v>
      </c>
      <c r="G9" s="70" t="s">
        <v>101</v>
      </c>
      <c r="H9" s="70" t="s">
        <v>101</v>
      </c>
      <c r="I9" s="70" t="s">
        <v>101</v>
      </c>
      <c r="J9" s="18"/>
      <c r="K9" s="18"/>
      <c r="L9" s="18"/>
      <c r="M9" s="2"/>
      <c r="N9" s="18"/>
      <c r="O9" s="18"/>
      <c r="P9" s="2"/>
      <c r="Q9" s="2"/>
      <c r="R9" s="2"/>
      <c r="S9" s="2"/>
      <c r="T9" s="2"/>
      <c r="U9" s="18"/>
      <c r="V9" s="2"/>
      <c r="W9" s="18"/>
      <c r="X9" s="2"/>
      <c r="Y9" s="18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18"/>
      <c r="AW9" s="18"/>
      <c r="AX9" s="18"/>
      <c r="AY9" s="18"/>
      <c r="AZ9" s="18"/>
      <c r="BA9" s="18"/>
      <c r="BB9" s="18"/>
      <c r="BC9" s="2"/>
      <c r="BD9" s="2"/>
      <c r="BE9" s="2"/>
    </row>
    <row r="10" spans="1:57" ht="14.25" customHeight="1">
      <c r="A10" s="44" t="s">
        <v>70</v>
      </c>
      <c r="B10" s="2" t="s">
        <v>22</v>
      </c>
      <c r="C10" s="1">
        <f t="shared" si="2"/>
        <v>5</v>
      </c>
      <c r="D10" s="70" t="s">
        <v>101</v>
      </c>
      <c r="E10" s="70" t="s">
        <v>101</v>
      </c>
      <c r="F10" s="70" t="s">
        <v>101</v>
      </c>
      <c r="G10" s="2"/>
      <c r="H10" s="70" t="s">
        <v>101</v>
      </c>
      <c r="I10" s="70" t="s">
        <v>101</v>
      </c>
      <c r="J10" s="18"/>
      <c r="K10" s="18"/>
      <c r="L10" s="18"/>
      <c r="M10" s="2"/>
      <c r="N10" s="18"/>
      <c r="O10" s="18"/>
      <c r="P10" s="18"/>
      <c r="Q10" s="18"/>
      <c r="R10" s="18"/>
      <c r="S10" s="2"/>
      <c r="T10" s="18"/>
      <c r="U10" s="18"/>
      <c r="V10" s="2"/>
      <c r="W10" s="18"/>
      <c r="X10" s="18"/>
      <c r="Y10" s="18"/>
      <c r="Z10" s="18"/>
      <c r="AA10" s="18"/>
      <c r="AB10" s="18"/>
      <c r="AC10" s="2"/>
      <c r="AD10" s="18"/>
      <c r="AE10" s="18"/>
      <c r="AF10" s="18"/>
      <c r="AG10" s="18"/>
      <c r="AH10" s="2"/>
      <c r="AI10" s="18"/>
      <c r="AJ10" s="18"/>
      <c r="AK10" s="2"/>
      <c r="AL10" s="2"/>
      <c r="AM10" s="18"/>
      <c r="AN10" s="2"/>
      <c r="AO10" s="2"/>
      <c r="AP10" s="2"/>
      <c r="AQ10" s="2"/>
      <c r="AR10" s="18"/>
      <c r="AS10" s="18"/>
      <c r="AT10" s="2"/>
      <c r="AU10" s="18"/>
      <c r="AV10" s="2"/>
      <c r="AW10" s="18"/>
      <c r="AX10" s="18"/>
      <c r="AY10" s="2"/>
      <c r="AZ10" s="2"/>
      <c r="BA10" s="2"/>
      <c r="BB10" s="2"/>
      <c r="BC10" s="2"/>
      <c r="BD10" s="2"/>
      <c r="BE10" s="2"/>
    </row>
    <row r="11" spans="1:57" ht="14.25" customHeight="1">
      <c r="A11" s="44" t="s">
        <v>99</v>
      </c>
      <c r="B11" s="2" t="s">
        <v>22</v>
      </c>
      <c r="C11" s="1">
        <f t="shared" si="2"/>
        <v>3</v>
      </c>
      <c r="D11" s="70" t="s">
        <v>101</v>
      </c>
      <c r="E11" s="70" t="s">
        <v>101</v>
      </c>
      <c r="F11" s="70" t="s">
        <v>101</v>
      </c>
      <c r="G11" s="2"/>
      <c r="H11" s="34"/>
      <c r="I11" s="34"/>
      <c r="J11" s="2"/>
      <c r="K11" s="2"/>
      <c r="L11" s="18"/>
      <c r="M11" s="18"/>
      <c r="N11" s="18"/>
      <c r="O11" s="18"/>
      <c r="P11" s="18"/>
      <c r="Q11" s="18"/>
      <c r="R11" s="2"/>
      <c r="S11" s="18"/>
      <c r="T11" s="18"/>
      <c r="U11" s="18"/>
      <c r="V11" s="2"/>
      <c r="W11" s="18"/>
      <c r="X11" s="18"/>
      <c r="Y11" s="2"/>
      <c r="Z11" s="18"/>
      <c r="AA11" s="2"/>
      <c r="AB11" s="2"/>
      <c r="AC11" s="2"/>
      <c r="AD11" s="2"/>
      <c r="AE11" s="18"/>
      <c r="AF11" s="2"/>
      <c r="AG11" s="2"/>
      <c r="AH11" s="2"/>
      <c r="AI11" s="18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44" t="s">
        <v>194</v>
      </c>
      <c r="B12" s="2" t="s">
        <v>21</v>
      </c>
      <c r="C12" s="1">
        <f t="shared" si="2"/>
        <v>2</v>
      </c>
      <c r="D12" s="18"/>
      <c r="E12" s="18"/>
      <c r="F12" s="34"/>
      <c r="G12" s="70"/>
      <c r="H12" s="70" t="s">
        <v>101</v>
      </c>
      <c r="I12" s="70" t="s">
        <v>101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2"/>
      <c r="BD12" s="2"/>
      <c r="BE12" s="2"/>
    </row>
    <row r="13" spans="1:57" ht="16.5">
      <c r="A13" s="45"/>
      <c r="B13" s="2"/>
      <c r="C13" s="1"/>
      <c r="D13" s="18"/>
      <c r="E13" s="18"/>
      <c r="F13" s="43"/>
      <c r="G13" s="2"/>
      <c r="H13" s="43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9" t="s">
        <v>15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26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</row>
    <row r="15" spans="1:57" ht="14.25" customHeight="1">
      <c r="A15" s="46" t="s">
        <v>102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26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1:57" ht="14.25" customHeight="1">
      <c r="A16" s="3" t="s">
        <v>6</v>
      </c>
      <c r="B16" s="24">
        <f>COUNTIF(B20:B24,"재적")</f>
        <v>3</v>
      </c>
      <c r="C16" s="63"/>
      <c r="D16" s="264" t="s">
        <v>7</v>
      </c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4"/>
      <c r="AY16" s="264"/>
      <c r="AZ16" s="264"/>
      <c r="BA16" s="264"/>
      <c r="BB16" s="264"/>
      <c r="BC16" s="264"/>
      <c r="BD16" s="264"/>
      <c r="BE16" s="264"/>
    </row>
    <row r="17" spans="1:57" ht="14.25" customHeight="1">
      <c r="A17" s="3" t="s">
        <v>20</v>
      </c>
      <c r="B17" s="24">
        <f>COUNTIF(B20:B24,"신입")</f>
        <v>0</v>
      </c>
      <c r="C17" s="63"/>
      <c r="D17" s="1">
        <f aca="true" t="shared" si="3" ref="D17:AI17">COUNTIF(D20:D24,"●")</f>
        <v>3</v>
      </c>
      <c r="E17" s="1">
        <f t="shared" si="3"/>
        <v>3</v>
      </c>
      <c r="F17" s="1">
        <f t="shared" si="3"/>
        <v>3</v>
      </c>
      <c r="G17" s="1">
        <f t="shared" si="3"/>
        <v>2</v>
      </c>
      <c r="H17" s="1">
        <f t="shared" si="3"/>
        <v>3</v>
      </c>
      <c r="I17" s="1">
        <f t="shared" si="3"/>
        <v>3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E17">COUNTIF(AJ20:AJ24,"●")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>
        <f t="shared" si="4"/>
        <v>0</v>
      </c>
    </row>
    <row r="18" spans="1:57" ht="14.25" customHeight="1">
      <c r="A18" s="6" t="s">
        <v>9</v>
      </c>
      <c r="B18" s="5"/>
      <c r="C18" s="69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6"/>
      <c r="BA18" s="266"/>
      <c r="BB18" s="266"/>
      <c r="BC18" s="266"/>
      <c r="BD18" s="266"/>
      <c r="BE18" s="266"/>
    </row>
    <row r="19" spans="1:57" ht="14.25" customHeight="1">
      <c r="A19" s="4" t="s">
        <v>10</v>
      </c>
      <c r="B19" s="29" t="s">
        <v>11</v>
      </c>
      <c r="C19" s="29" t="s">
        <v>12</v>
      </c>
      <c r="D19" s="29">
        <v>1</v>
      </c>
      <c r="E19" s="29">
        <v>2</v>
      </c>
      <c r="F19" s="29">
        <v>3</v>
      </c>
      <c r="G19" s="29">
        <v>4</v>
      </c>
      <c r="H19" s="29">
        <v>5</v>
      </c>
      <c r="I19" s="29">
        <v>6</v>
      </c>
      <c r="J19" s="29">
        <v>7</v>
      </c>
      <c r="K19" s="29">
        <v>8</v>
      </c>
      <c r="L19" s="29">
        <v>9</v>
      </c>
      <c r="M19" s="29">
        <v>10</v>
      </c>
      <c r="N19" s="29">
        <v>11</v>
      </c>
      <c r="O19" s="29">
        <v>12</v>
      </c>
      <c r="P19" s="29">
        <v>13</v>
      </c>
      <c r="Q19" s="29">
        <v>14</v>
      </c>
      <c r="R19" s="29">
        <v>15</v>
      </c>
      <c r="S19" s="29">
        <v>16</v>
      </c>
      <c r="T19" s="29">
        <v>17</v>
      </c>
      <c r="U19" s="29">
        <v>18</v>
      </c>
      <c r="V19" s="29">
        <v>19</v>
      </c>
      <c r="W19" s="29">
        <v>20</v>
      </c>
      <c r="X19" s="29">
        <v>21</v>
      </c>
      <c r="Y19" s="29">
        <v>22</v>
      </c>
      <c r="Z19" s="29">
        <v>23</v>
      </c>
      <c r="AA19" s="29">
        <v>24</v>
      </c>
      <c r="AB19" s="29">
        <v>25</v>
      </c>
      <c r="AC19" s="29">
        <v>26</v>
      </c>
      <c r="AD19" s="29">
        <v>27</v>
      </c>
      <c r="AE19" s="29">
        <v>28</v>
      </c>
      <c r="AF19" s="29">
        <v>29</v>
      </c>
      <c r="AG19" s="29">
        <v>30</v>
      </c>
      <c r="AH19" s="29">
        <v>31</v>
      </c>
      <c r="AI19" s="29">
        <v>32</v>
      </c>
      <c r="AJ19" s="29">
        <v>33</v>
      </c>
      <c r="AK19" s="29">
        <v>34</v>
      </c>
      <c r="AL19" s="29">
        <v>35</v>
      </c>
      <c r="AM19" s="29">
        <v>36</v>
      </c>
      <c r="AN19" s="29">
        <v>37</v>
      </c>
      <c r="AO19" s="29">
        <v>38</v>
      </c>
      <c r="AP19" s="29">
        <v>39</v>
      </c>
      <c r="AQ19" s="29">
        <v>40</v>
      </c>
      <c r="AR19" s="29">
        <v>41</v>
      </c>
      <c r="AS19" s="29">
        <v>42</v>
      </c>
      <c r="AT19" s="29">
        <v>43</v>
      </c>
      <c r="AU19" s="29">
        <v>44</v>
      </c>
      <c r="AV19" s="29">
        <v>45</v>
      </c>
      <c r="AW19" s="29">
        <v>46</v>
      </c>
      <c r="AX19" s="29">
        <v>47</v>
      </c>
      <c r="AY19" s="29">
        <v>48</v>
      </c>
      <c r="AZ19" s="29">
        <v>49</v>
      </c>
      <c r="BA19" s="29">
        <v>50</v>
      </c>
      <c r="BB19" s="29">
        <v>51</v>
      </c>
      <c r="BC19" s="29">
        <v>52</v>
      </c>
      <c r="BD19" s="29">
        <v>53</v>
      </c>
      <c r="BE19" s="29">
        <v>54</v>
      </c>
    </row>
    <row r="20" spans="1:57" ht="14.25" customHeight="1">
      <c r="A20" s="44" t="s">
        <v>71</v>
      </c>
      <c r="B20" s="2" t="s">
        <v>22</v>
      </c>
      <c r="C20" s="1">
        <f>COUNTIF(D20:BE20,"●")</f>
        <v>6</v>
      </c>
      <c r="D20" s="70" t="s">
        <v>101</v>
      </c>
      <c r="E20" s="70" t="s">
        <v>101</v>
      </c>
      <c r="F20" s="70" t="s">
        <v>101</v>
      </c>
      <c r="G20" s="70" t="s">
        <v>101</v>
      </c>
      <c r="H20" s="70" t="s">
        <v>101</v>
      </c>
      <c r="I20" s="70" t="s">
        <v>101</v>
      </c>
      <c r="J20" s="34"/>
      <c r="K20" s="2"/>
      <c r="L20" s="2"/>
      <c r="M20" s="34"/>
      <c r="N20" s="2"/>
      <c r="O20" s="18"/>
      <c r="P20" s="2"/>
      <c r="Q20" s="2"/>
      <c r="R20" s="2"/>
      <c r="S20" s="2"/>
      <c r="T20" s="2"/>
      <c r="U20" s="2"/>
      <c r="V20" s="2"/>
      <c r="W20" s="2"/>
      <c r="X20" s="2"/>
      <c r="Y20" s="18"/>
      <c r="Z20" s="18"/>
      <c r="AA20" s="18"/>
      <c r="AB20" s="2"/>
      <c r="AC20" s="2"/>
      <c r="AD20" s="2"/>
      <c r="AE20" s="2"/>
      <c r="AF20" s="18"/>
      <c r="AG20" s="18"/>
      <c r="AH20" s="2"/>
      <c r="AI20" s="18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18"/>
      <c r="BB20" s="18"/>
      <c r="BC20" s="2"/>
      <c r="BD20" s="2"/>
      <c r="BE20" s="2"/>
    </row>
    <row r="21" spans="1:57" ht="14.25" customHeight="1">
      <c r="A21" s="44" t="s">
        <v>72</v>
      </c>
      <c r="B21" s="2" t="s">
        <v>22</v>
      </c>
      <c r="C21" s="1">
        <f>COUNTIF(D21:BE21,"●")</f>
        <v>5</v>
      </c>
      <c r="D21" s="70" t="s">
        <v>101</v>
      </c>
      <c r="E21" s="70" t="s">
        <v>101</v>
      </c>
      <c r="F21" s="70" t="s">
        <v>101</v>
      </c>
      <c r="G21" s="34"/>
      <c r="H21" s="70" t="s">
        <v>101</v>
      </c>
      <c r="I21" s="70" t="s">
        <v>101</v>
      </c>
      <c r="J21" s="34"/>
      <c r="K21" s="34"/>
      <c r="L21" s="34"/>
      <c r="M21" s="34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2"/>
      <c r="BD21" s="2"/>
      <c r="BE21" s="2"/>
    </row>
    <row r="22" spans="1:57" ht="14.25" customHeight="1">
      <c r="A22" s="44" t="s">
        <v>73</v>
      </c>
      <c r="B22" s="2" t="s">
        <v>22</v>
      </c>
      <c r="C22" s="1">
        <f>COUNTIF(D22:BE22,"●")</f>
        <v>6</v>
      </c>
      <c r="D22" s="70" t="s">
        <v>101</v>
      </c>
      <c r="E22" s="70" t="s">
        <v>101</v>
      </c>
      <c r="F22" s="70" t="s">
        <v>101</v>
      </c>
      <c r="G22" s="70" t="s">
        <v>101</v>
      </c>
      <c r="H22" s="70" t="s">
        <v>101</v>
      </c>
      <c r="I22" s="70" t="s">
        <v>101</v>
      </c>
      <c r="J22" s="34"/>
      <c r="K22" s="34"/>
      <c r="L22" s="34"/>
      <c r="M22" s="34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2"/>
      <c r="AI22" s="18"/>
      <c r="AJ22" s="2"/>
      <c r="AK22" s="2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2"/>
      <c r="BD22" s="2"/>
      <c r="BE22" s="2"/>
    </row>
    <row r="23" spans="1:57" ht="14.25" customHeight="1">
      <c r="A23" s="45"/>
      <c r="B23" s="2"/>
      <c r="C23" s="1"/>
      <c r="D23" s="18"/>
      <c r="E23" s="18"/>
      <c r="F23" s="34"/>
      <c r="G23" s="2"/>
      <c r="H23" s="34"/>
      <c r="I23" s="2"/>
      <c r="J23" s="2"/>
      <c r="K23" s="2"/>
      <c r="L23" s="34"/>
      <c r="M23" s="34"/>
      <c r="N23" s="2"/>
      <c r="O23" s="18"/>
      <c r="P23" s="18"/>
      <c r="Q23" s="18"/>
      <c r="R23" s="2"/>
      <c r="S23" s="18"/>
      <c r="T23" s="2"/>
      <c r="U23" s="2"/>
      <c r="V23" s="18"/>
      <c r="W23" s="2"/>
      <c r="X23" s="18"/>
      <c r="Y23" s="18"/>
      <c r="Z23" s="2"/>
      <c r="AA23" s="18"/>
      <c r="AB23" s="2"/>
      <c r="AC23" s="18"/>
      <c r="AD23" s="2"/>
      <c r="AE23" s="18"/>
      <c r="AF23" s="2"/>
      <c r="AG23" s="2"/>
      <c r="AH23" s="2"/>
      <c r="AI23" s="18"/>
      <c r="AJ23" s="18"/>
      <c r="AK23" s="18"/>
      <c r="AL23" s="18"/>
      <c r="AM23" s="18"/>
      <c r="AN23" s="2"/>
      <c r="AO23" s="18"/>
      <c r="AP23" s="2"/>
      <c r="AQ23" s="2"/>
      <c r="AR23" s="2"/>
      <c r="AS23" s="18"/>
      <c r="AT23" s="2"/>
      <c r="AU23" s="18"/>
      <c r="AV23" s="18"/>
      <c r="AW23" s="18"/>
      <c r="AX23" s="18"/>
      <c r="AY23" s="2"/>
      <c r="AZ23" s="18"/>
      <c r="BA23" s="18"/>
      <c r="BB23" s="2"/>
      <c r="BC23" s="2"/>
      <c r="BD23" s="2"/>
      <c r="BE23" s="2"/>
    </row>
    <row r="24" spans="1:57" ht="16.5">
      <c r="A24" s="44"/>
      <c r="B24" s="2"/>
      <c r="C24" s="1"/>
      <c r="D24" s="18"/>
      <c r="E24" s="18"/>
      <c r="F24" s="34"/>
      <c r="G24" s="2"/>
      <c r="H24" s="2"/>
      <c r="I24" s="34"/>
      <c r="J24" s="34"/>
      <c r="K24" s="34"/>
      <c r="L24" s="34"/>
      <c r="M24" s="34"/>
      <c r="N24" s="18"/>
      <c r="O24" s="2"/>
      <c r="P24" s="18"/>
      <c r="Q24" s="18"/>
      <c r="R24" s="18"/>
      <c r="S24" s="18"/>
      <c r="T24" s="18"/>
      <c r="U24" s="18"/>
      <c r="V24" s="18"/>
      <c r="W24" s="18"/>
      <c r="X24" s="2"/>
      <c r="Y24" s="2"/>
      <c r="Z24" s="18"/>
      <c r="AA24" s="18"/>
      <c r="AB24" s="18"/>
      <c r="AC24" s="18"/>
      <c r="AD24" s="18"/>
      <c r="AE24" s="18"/>
      <c r="AF24" s="18"/>
      <c r="AG24" s="18"/>
      <c r="AH24" s="2"/>
      <c r="AI24" s="18"/>
      <c r="AJ24" s="18"/>
      <c r="AK24" s="18"/>
      <c r="AL24" s="18"/>
      <c r="AM24" s="18"/>
      <c r="AN24" s="18"/>
      <c r="AO24" s="18"/>
      <c r="AP24" s="2"/>
      <c r="AQ24" s="2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2"/>
      <c r="BD24" s="2"/>
      <c r="BE24" s="2"/>
    </row>
    <row r="25" spans="1:57" ht="16.5">
      <c r="A25" s="9" t="s">
        <v>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25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</row>
    <row r="26" spans="1:57" ht="16.5">
      <c r="A26" s="46" t="s">
        <v>103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25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</row>
    <row r="27" spans="1:57" ht="16.5">
      <c r="A27" s="3" t="s">
        <v>6</v>
      </c>
      <c r="B27" s="24">
        <f>COUNTIF(B31:B37,"재적")</f>
        <v>5</v>
      </c>
      <c r="C27" s="63"/>
      <c r="D27" s="264" t="s">
        <v>30</v>
      </c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  <c r="AK27" s="264"/>
      <c r="AL27" s="264"/>
      <c r="AM27" s="264"/>
      <c r="AN27" s="264"/>
      <c r="AO27" s="264"/>
      <c r="AP27" s="264"/>
      <c r="AQ27" s="264"/>
      <c r="AR27" s="264"/>
      <c r="AS27" s="264"/>
      <c r="AT27" s="264"/>
      <c r="AU27" s="264"/>
      <c r="AV27" s="264"/>
      <c r="AW27" s="264"/>
      <c r="AX27" s="264"/>
      <c r="AY27" s="264"/>
      <c r="AZ27" s="264"/>
      <c r="BA27" s="264"/>
      <c r="BB27" s="264"/>
      <c r="BC27" s="264"/>
      <c r="BD27" s="264"/>
      <c r="BE27" s="264"/>
    </row>
    <row r="28" spans="1:57" ht="16.5">
      <c r="A28" s="3" t="s">
        <v>20</v>
      </c>
      <c r="B28" s="24">
        <f>COUNTIF(B31:B37,"신입")</f>
        <v>0</v>
      </c>
      <c r="C28" s="63"/>
      <c r="D28" s="1">
        <f aca="true" t="shared" si="5" ref="D28:AI28">COUNTIF(D31:D37,"●")</f>
        <v>5</v>
      </c>
      <c r="E28" s="1">
        <f t="shared" si="5"/>
        <v>5</v>
      </c>
      <c r="F28" s="1">
        <f t="shared" si="5"/>
        <v>3</v>
      </c>
      <c r="G28" s="1">
        <f t="shared" si="5"/>
        <v>2</v>
      </c>
      <c r="H28" s="1">
        <f t="shared" si="5"/>
        <v>5</v>
      </c>
      <c r="I28" s="1">
        <f t="shared" si="5"/>
        <v>5</v>
      </c>
      <c r="J28" s="1">
        <f t="shared" si="5"/>
        <v>0</v>
      </c>
      <c r="K28" s="1">
        <f t="shared" si="5"/>
        <v>0</v>
      </c>
      <c r="L28" s="1">
        <f t="shared" si="5"/>
        <v>0</v>
      </c>
      <c r="M28" s="1">
        <f t="shared" si="5"/>
        <v>0</v>
      </c>
      <c r="N28" s="1">
        <f t="shared" si="5"/>
        <v>0</v>
      </c>
      <c r="O28" s="1">
        <f t="shared" si="5"/>
        <v>0</v>
      </c>
      <c r="P28" s="1">
        <f t="shared" si="5"/>
        <v>0</v>
      </c>
      <c r="Q28" s="1">
        <f t="shared" si="5"/>
        <v>0</v>
      </c>
      <c r="R28" s="1">
        <f t="shared" si="5"/>
        <v>0</v>
      </c>
      <c r="S28" s="1">
        <f t="shared" si="5"/>
        <v>0</v>
      </c>
      <c r="T28" s="1">
        <f t="shared" si="5"/>
        <v>0</v>
      </c>
      <c r="U28" s="1">
        <f t="shared" si="5"/>
        <v>0</v>
      </c>
      <c r="V28" s="1">
        <f t="shared" si="5"/>
        <v>0</v>
      </c>
      <c r="W28" s="1">
        <f t="shared" si="5"/>
        <v>0</v>
      </c>
      <c r="X28" s="1">
        <f t="shared" si="5"/>
        <v>0</v>
      </c>
      <c r="Y28" s="1">
        <f t="shared" si="5"/>
        <v>0</v>
      </c>
      <c r="Z28" s="1">
        <f t="shared" si="5"/>
        <v>0</v>
      </c>
      <c r="AA28" s="1">
        <f t="shared" si="5"/>
        <v>0</v>
      </c>
      <c r="AB28" s="1">
        <f t="shared" si="5"/>
        <v>0</v>
      </c>
      <c r="AC28" s="1">
        <f t="shared" si="5"/>
        <v>0</v>
      </c>
      <c r="AD28" s="1">
        <f t="shared" si="5"/>
        <v>0</v>
      </c>
      <c r="AE28" s="1">
        <f t="shared" si="5"/>
        <v>0</v>
      </c>
      <c r="AF28" s="1">
        <f t="shared" si="5"/>
        <v>0</v>
      </c>
      <c r="AG28" s="1">
        <f t="shared" si="5"/>
        <v>0</v>
      </c>
      <c r="AH28" s="1">
        <f t="shared" si="5"/>
        <v>0</v>
      </c>
      <c r="AI28" s="1">
        <f t="shared" si="5"/>
        <v>0</v>
      </c>
      <c r="AJ28" s="1">
        <f aca="true" t="shared" si="6" ref="AJ28:BE28">COUNTIF(AJ31:AJ37,"●")</f>
        <v>0</v>
      </c>
      <c r="AK28" s="1">
        <f t="shared" si="6"/>
        <v>0</v>
      </c>
      <c r="AL28" s="1">
        <f t="shared" si="6"/>
        <v>0</v>
      </c>
      <c r="AM28" s="1">
        <f t="shared" si="6"/>
        <v>0</v>
      </c>
      <c r="AN28" s="1">
        <f t="shared" si="6"/>
        <v>0</v>
      </c>
      <c r="AO28" s="1">
        <f t="shared" si="6"/>
        <v>0</v>
      </c>
      <c r="AP28" s="1">
        <f t="shared" si="6"/>
        <v>0</v>
      </c>
      <c r="AQ28" s="1">
        <f t="shared" si="6"/>
        <v>0</v>
      </c>
      <c r="AR28" s="1">
        <f t="shared" si="6"/>
        <v>0</v>
      </c>
      <c r="AS28" s="1">
        <f t="shared" si="6"/>
        <v>0</v>
      </c>
      <c r="AT28" s="1">
        <f t="shared" si="6"/>
        <v>0</v>
      </c>
      <c r="AU28" s="1">
        <f t="shared" si="6"/>
        <v>0</v>
      </c>
      <c r="AV28" s="1">
        <f t="shared" si="6"/>
        <v>0</v>
      </c>
      <c r="AW28" s="1">
        <f t="shared" si="6"/>
        <v>0</v>
      </c>
      <c r="AX28" s="1">
        <f t="shared" si="6"/>
        <v>0</v>
      </c>
      <c r="AY28" s="1">
        <f t="shared" si="6"/>
        <v>0</v>
      </c>
      <c r="AZ28" s="1">
        <f t="shared" si="6"/>
        <v>0</v>
      </c>
      <c r="BA28" s="1">
        <f t="shared" si="6"/>
        <v>0</v>
      </c>
      <c r="BB28" s="1">
        <f t="shared" si="6"/>
        <v>0</v>
      </c>
      <c r="BC28" s="1">
        <f t="shared" si="6"/>
        <v>0</v>
      </c>
      <c r="BD28" s="1">
        <f t="shared" si="6"/>
        <v>0</v>
      </c>
      <c r="BE28" s="1">
        <f t="shared" si="6"/>
        <v>0</v>
      </c>
    </row>
    <row r="29" spans="1:57" ht="16.5">
      <c r="A29" s="6" t="s">
        <v>9</v>
      </c>
      <c r="B29" s="6"/>
      <c r="C29" s="63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  <c r="AO29" s="265"/>
      <c r="AP29" s="265"/>
      <c r="AQ29" s="265"/>
      <c r="AR29" s="265"/>
      <c r="AS29" s="265"/>
      <c r="AT29" s="265"/>
      <c r="AU29" s="265"/>
      <c r="AV29" s="265"/>
      <c r="AW29" s="265"/>
      <c r="AX29" s="265"/>
      <c r="AY29" s="265"/>
      <c r="AZ29" s="265"/>
      <c r="BA29" s="265"/>
      <c r="BB29" s="265"/>
      <c r="BC29" s="265"/>
      <c r="BD29" s="265"/>
      <c r="BE29" s="265"/>
    </row>
    <row r="30" spans="1:57" ht="14.25" customHeight="1">
      <c r="A30" s="4" t="s">
        <v>10</v>
      </c>
      <c r="B30" s="29" t="s">
        <v>31</v>
      </c>
      <c r="C30" s="29" t="s">
        <v>32</v>
      </c>
      <c r="D30" s="29">
        <v>1</v>
      </c>
      <c r="E30" s="29">
        <v>2</v>
      </c>
      <c r="F30" s="29">
        <v>3</v>
      </c>
      <c r="G30" s="29">
        <v>4</v>
      </c>
      <c r="H30" s="29">
        <v>5</v>
      </c>
      <c r="I30" s="29">
        <v>6</v>
      </c>
      <c r="J30" s="29">
        <v>7</v>
      </c>
      <c r="K30" s="29">
        <v>8</v>
      </c>
      <c r="L30" s="29">
        <v>9</v>
      </c>
      <c r="M30" s="29">
        <v>10</v>
      </c>
      <c r="N30" s="29">
        <v>11</v>
      </c>
      <c r="O30" s="29">
        <v>12</v>
      </c>
      <c r="P30" s="29">
        <v>13</v>
      </c>
      <c r="Q30" s="29">
        <v>14</v>
      </c>
      <c r="R30" s="29">
        <v>15</v>
      </c>
      <c r="S30" s="29">
        <v>16</v>
      </c>
      <c r="T30" s="29">
        <v>17</v>
      </c>
      <c r="U30" s="29">
        <v>18</v>
      </c>
      <c r="V30" s="29">
        <v>19</v>
      </c>
      <c r="W30" s="29">
        <v>20</v>
      </c>
      <c r="X30" s="29">
        <v>21</v>
      </c>
      <c r="Y30" s="29">
        <v>22</v>
      </c>
      <c r="Z30" s="29">
        <v>23</v>
      </c>
      <c r="AA30" s="29">
        <v>24</v>
      </c>
      <c r="AB30" s="29">
        <v>25</v>
      </c>
      <c r="AC30" s="29">
        <v>26</v>
      </c>
      <c r="AD30" s="29">
        <v>27</v>
      </c>
      <c r="AE30" s="29">
        <v>28</v>
      </c>
      <c r="AF30" s="29">
        <v>29</v>
      </c>
      <c r="AG30" s="29">
        <v>30</v>
      </c>
      <c r="AH30" s="29">
        <v>31</v>
      </c>
      <c r="AI30" s="29">
        <v>32</v>
      </c>
      <c r="AJ30" s="29">
        <v>33</v>
      </c>
      <c r="AK30" s="29">
        <v>34</v>
      </c>
      <c r="AL30" s="29">
        <v>35</v>
      </c>
      <c r="AM30" s="29">
        <v>36</v>
      </c>
      <c r="AN30" s="29">
        <v>37</v>
      </c>
      <c r="AO30" s="29">
        <v>38</v>
      </c>
      <c r="AP30" s="29">
        <v>39</v>
      </c>
      <c r="AQ30" s="29">
        <v>40</v>
      </c>
      <c r="AR30" s="29">
        <v>41</v>
      </c>
      <c r="AS30" s="29">
        <v>42</v>
      </c>
      <c r="AT30" s="29">
        <v>43</v>
      </c>
      <c r="AU30" s="29">
        <v>44</v>
      </c>
      <c r="AV30" s="29">
        <v>45</v>
      </c>
      <c r="AW30" s="29">
        <v>46</v>
      </c>
      <c r="AX30" s="29">
        <v>47</v>
      </c>
      <c r="AY30" s="29">
        <v>48</v>
      </c>
      <c r="AZ30" s="29">
        <v>49</v>
      </c>
      <c r="BA30" s="29">
        <v>50</v>
      </c>
      <c r="BB30" s="29">
        <v>51</v>
      </c>
      <c r="BC30" s="29">
        <v>52</v>
      </c>
      <c r="BD30" s="29">
        <v>53</v>
      </c>
      <c r="BE30" s="29">
        <v>54</v>
      </c>
    </row>
    <row r="31" spans="1:57" ht="16.5">
      <c r="A31" s="44" t="s">
        <v>74</v>
      </c>
      <c r="B31" s="2" t="s">
        <v>22</v>
      </c>
      <c r="C31" s="1">
        <f>COUNTIF(D31:BE31,"●")</f>
        <v>6</v>
      </c>
      <c r="D31" s="70" t="s">
        <v>101</v>
      </c>
      <c r="E31" s="70" t="s">
        <v>101</v>
      </c>
      <c r="F31" s="70" t="s">
        <v>101</v>
      </c>
      <c r="G31" s="70" t="s">
        <v>101</v>
      </c>
      <c r="H31" s="70" t="s">
        <v>101</v>
      </c>
      <c r="I31" s="70" t="s">
        <v>101</v>
      </c>
      <c r="J31" s="34"/>
      <c r="K31" s="34"/>
      <c r="L31" s="34"/>
      <c r="M31" s="34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2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2"/>
      <c r="BD31" s="2"/>
      <c r="BE31" s="2"/>
    </row>
    <row r="32" spans="1:57" ht="16.5">
      <c r="A32" s="44" t="s">
        <v>75</v>
      </c>
      <c r="B32" s="2" t="s">
        <v>22</v>
      </c>
      <c r="C32" s="1">
        <f>COUNTIF(D32:BE32,"●")</f>
        <v>4</v>
      </c>
      <c r="D32" s="70" t="s">
        <v>101</v>
      </c>
      <c r="E32" s="70" t="s">
        <v>101</v>
      </c>
      <c r="F32" s="34"/>
      <c r="G32" s="2"/>
      <c r="H32" s="70" t="s">
        <v>101</v>
      </c>
      <c r="I32" s="70" t="s">
        <v>101</v>
      </c>
      <c r="J32" s="34"/>
      <c r="K32" s="34"/>
      <c r="L32" s="34"/>
      <c r="M32" s="34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2"/>
      <c r="BD32" s="2"/>
      <c r="BE32" s="2"/>
    </row>
    <row r="33" spans="1:57" ht="16.5">
      <c r="A33" s="44" t="s">
        <v>76</v>
      </c>
      <c r="B33" s="2" t="s">
        <v>22</v>
      </c>
      <c r="C33" s="1">
        <f>COUNTIF(D33:BE33,"●")</f>
        <v>4</v>
      </c>
      <c r="D33" s="70" t="s">
        <v>101</v>
      </c>
      <c r="E33" s="70" t="s">
        <v>101</v>
      </c>
      <c r="F33" s="34"/>
      <c r="G33" s="34"/>
      <c r="H33" s="70" t="s">
        <v>101</v>
      </c>
      <c r="I33" s="70" t="s">
        <v>101</v>
      </c>
      <c r="J33" s="34"/>
      <c r="K33" s="34"/>
      <c r="L33" s="34"/>
      <c r="M33" s="34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2"/>
      <c r="AS33" s="18"/>
      <c r="AT33" s="18"/>
      <c r="AU33" s="18"/>
      <c r="AV33" s="18"/>
      <c r="AW33" s="18"/>
      <c r="AX33" s="18"/>
      <c r="AY33" s="18"/>
      <c r="AZ33" s="18"/>
      <c r="BA33" s="18"/>
      <c r="BB33" s="2"/>
      <c r="BC33" s="2"/>
      <c r="BD33" s="2"/>
      <c r="BE33" s="2"/>
    </row>
    <row r="34" spans="1:57" ht="16.5">
      <c r="A34" s="44" t="s">
        <v>77</v>
      </c>
      <c r="B34" s="2" t="s">
        <v>22</v>
      </c>
      <c r="C34" s="1">
        <f>COUNTIF(D34:BE34,"●")</f>
        <v>6</v>
      </c>
      <c r="D34" s="70" t="s">
        <v>101</v>
      </c>
      <c r="E34" s="70" t="s">
        <v>101</v>
      </c>
      <c r="F34" s="70" t="s">
        <v>101</v>
      </c>
      <c r="G34" s="70" t="s">
        <v>101</v>
      </c>
      <c r="H34" s="70" t="s">
        <v>101</v>
      </c>
      <c r="I34" s="70" t="s">
        <v>101</v>
      </c>
      <c r="J34" s="2"/>
      <c r="K34" s="34"/>
      <c r="L34" s="34"/>
      <c r="M34" s="34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2"/>
      <c r="AX34" s="18"/>
      <c r="AY34" s="18"/>
      <c r="AZ34" s="18"/>
      <c r="BA34" s="18"/>
      <c r="BB34" s="18"/>
      <c r="BC34" s="2"/>
      <c r="BD34" s="2"/>
      <c r="BE34" s="2"/>
    </row>
    <row r="35" spans="1:57" ht="16.5">
      <c r="A35" s="44" t="s">
        <v>78</v>
      </c>
      <c r="B35" s="2" t="s">
        <v>22</v>
      </c>
      <c r="C35" s="1">
        <f>COUNTIF(D35:BE35,"●")</f>
        <v>5</v>
      </c>
      <c r="D35" s="70" t="s">
        <v>101</v>
      </c>
      <c r="E35" s="70" t="s">
        <v>101</v>
      </c>
      <c r="F35" s="70" t="s">
        <v>101</v>
      </c>
      <c r="G35" s="2"/>
      <c r="H35" s="70" t="s">
        <v>101</v>
      </c>
      <c r="I35" s="70" t="s">
        <v>101</v>
      </c>
      <c r="J35" s="34"/>
      <c r="K35" s="2"/>
      <c r="L35" s="34"/>
      <c r="M35" s="34"/>
      <c r="N35" s="18"/>
      <c r="O35" s="18"/>
      <c r="P35" s="18"/>
      <c r="Q35" s="18"/>
      <c r="R35" s="18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44"/>
      <c r="B36" s="2"/>
      <c r="C36" s="1"/>
      <c r="D36" s="18"/>
      <c r="E36" s="18"/>
      <c r="F36" s="34"/>
      <c r="G36" s="2"/>
      <c r="H36" s="34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44"/>
      <c r="B37" s="2"/>
      <c r="C37" s="1"/>
      <c r="D37" s="18"/>
      <c r="E37" s="18"/>
      <c r="F37" s="34"/>
      <c r="G37" s="2"/>
      <c r="H37" s="2"/>
      <c r="I37" s="2"/>
      <c r="J37" s="2"/>
      <c r="K37" s="2"/>
      <c r="L37" s="2"/>
      <c r="M37" s="2"/>
      <c r="N37" s="2"/>
      <c r="O37" s="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</sheetData>
  <sheetProtection/>
  <mergeCells count="5">
    <mergeCell ref="D27:BE27"/>
    <mergeCell ref="D3:BE3"/>
    <mergeCell ref="D29:BE29"/>
    <mergeCell ref="D16:BE16"/>
    <mergeCell ref="D18:BE18"/>
  </mergeCells>
  <conditionalFormatting sqref="A7:A13 A31:A37 A20:A24">
    <cfRule type="expression" priority="6" dxfId="189" stopIfTrue="1">
      <formula>B7="신"</formula>
    </cfRule>
    <cfRule type="expression" priority="7" dxfId="190" stopIfTrue="1">
      <formula>ISERROR(A7)</formula>
    </cfRule>
  </conditionalFormatting>
  <conditionalFormatting sqref="AK35:AV35 P37:BE37 D37:N37 J31:J33 H36:J36 S35:W35 J35 K31:K34 L31:M35 Z35 AP36:AQ36 L36:AN36 AY36:BE36 AS36:AV36 AC35:AI35 AJ33:AJ35 AR33 AW34:AW35 AX35:BB35 BC31:BE35 BB33 G24:K24 T23 AJ24 X24:Y24 O24 BC24:BE24 C27:C28 AZ20 G21 I21:K22 AM20 AT20 W20:X20 M20:M24 S20:U20 AE20 AC20 AJ20:AK20 I20:J20 P20 AH20 L21:L24 AU11 AD9:AG9 T9 AY10:BB11 AU9 AW11:AX11 AV10:AV11 AF11:AG11 AM11 AC9:AC11 Z9:AB9 V9:V11 X9 Y11 AA11:AB11 AD11 AZ13 S9:S10 P9:R9 J11:K11 D12:F13 M10 R11 D7:F7 H13 AI9 AH9:AH11 AJ8:AJ11 AK9:AL11 AM9 AR11:AS11 AN9:AQ11 AR9:AS9 AT9:AT11 BC7:BE12 C16:C17 C3:C4 E7:F11 D20:F24 D31:F36 G31 G33:G34 H7:H10 H20:H23 D8:H11 G12:H12 I20:I22 H31:I35">
    <cfRule type="cellIs" priority="8" dxfId="190" operator="equal" stopIfTrue="1">
      <formula>0</formula>
    </cfRule>
  </conditionalFormatting>
  <conditionalFormatting sqref="AC31:AQ34 O37 AO36 AR36 AW36:AX36 G32 G35:G36 J34 K35:K36 N31:R35 S31:W34 X31:Y35 Z31:Z34 AA31:AB35 AR34 AR31:AR32 AS31:AV34 AW31:AW33 AX31:BA34 BB34 BB31:BB32 Z24 T24 I23:K23 G22:G23 U23:U24 BB24 B31:B37 AL20:AL24 AH21:AH24 AF20:AG24 Y20:Z23 AE21:AE24 AN20:AS20 AJ21:AK24 AI20:AI24 P21:P24 AU20:AY20 G20:H20 BB20:BE23 K20:L20 N20:N24 O20:O23 Q20:R24 S21:S24 T21:U22 V20:V24 W21:W24 X21:X23 AA20:AB24 AC21:AC24 AD20:AD24 AM21:AZ24 BA20:BA24 AR10:AS10 AV7:AV9 AM10 R10 Y7:Y10 U7:U12 AD10 S11:S12 R12 J7:K10 J12:K12 G7:H7 G13 I13:AY13 BA13:BE13 M11:M12 L7:L12 M7:M9 N7:O12 P10:Q12 T10:T12 P7:T8 V12 V7:V8 W7:W12 X7:X8 X10:X12 Y12 Z10:Z12 AA10:AB10 AA12:AD12 AE10:AE12 AF10:AG10 AI10:AI12 AF12:AH12 AU10 Z7:AU8 AW7:AX10 AY7:BB9 AJ12:BB12 AJ10 B20:B24 B7:B13 I7:I12">
    <cfRule type="expression" priority="9" dxfId="189" stopIfTrue="1">
      <formula>B7="신"</formula>
    </cfRule>
  </conditionalFormatting>
  <conditionalFormatting sqref="G7">
    <cfRule type="cellIs" priority="5" dxfId="190" operator="equal" stopIfTrue="1">
      <formula>0</formula>
    </cfRule>
  </conditionalFormatting>
  <conditionalFormatting sqref="G20">
    <cfRule type="cellIs" priority="4" dxfId="190" operator="equal" stopIfTrue="1">
      <formula>0</formula>
    </cfRule>
  </conditionalFormatting>
  <conditionalFormatting sqref="G22">
    <cfRule type="cellIs" priority="3" dxfId="190" operator="equal" stopIfTrue="1">
      <formula>0</formula>
    </cfRule>
  </conditionalFormatting>
  <conditionalFormatting sqref="I7:I12">
    <cfRule type="cellIs" priority="2" dxfId="190" operator="equal" stopIfTrue="1">
      <formula>0</formula>
    </cfRule>
  </conditionalFormatting>
  <conditionalFormatting sqref="I20">
    <cfRule type="expression" priority="1" dxfId="189" stopIfTrue="1">
      <formula>I20="신"</formula>
    </cfRule>
  </conditionalFormatting>
  <dataValidations count="1">
    <dataValidation type="list" allowBlank="1" showInputMessage="1" showErrorMessage="1" sqref="A29 A5 A18">
      <formula1>"누계,등반"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r:id="rId2"/>
  <headerFooter alignWithMargins="0">
    <oddHeader>&amp;C2007년도 중등부 출결현황</oddHeader>
  </headerFooter>
  <rowBreaks count="1" manualBreakCount="1">
    <brk id="22" max="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E57"/>
  <sheetViews>
    <sheetView zoomScalePageLayoutView="0" workbookViewId="0" topLeftCell="A28">
      <pane xSplit="3" topLeftCell="D1" activePane="topRight" state="frozen"/>
      <selection pane="topLeft" activeCell="A1" sqref="A1"/>
      <selection pane="topRight" activeCell="I54" sqref="I54"/>
    </sheetView>
  </sheetViews>
  <sheetFormatPr defaultColWidth="9.140625" defaultRowHeight="15"/>
  <cols>
    <col min="1" max="1" width="5.57421875" style="52" customWidth="1"/>
    <col min="2" max="2" width="2.57421875" style="52" customWidth="1"/>
    <col min="3" max="3" width="2.57421875" style="12" customWidth="1"/>
    <col min="4" max="57" width="2.421875" style="12" customWidth="1"/>
    <col min="58" max="16384" width="9.00390625" style="12" customWidth="1"/>
  </cols>
  <sheetData>
    <row r="1" spans="1:57" ht="14.25" customHeight="1">
      <c r="A1" s="8" t="s">
        <v>2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4.25" customHeight="1">
      <c r="A2" s="49" t="s">
        <v>60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48" t="s">
        <v>6</v>
      </c>
      <c r="B3" s="50">
        <f>COUNTIF(B7:B15,"재적")</f>
        <v>9</v>
      </c>
      <c r="C3" s="63"/>
      <c r="D3" s="264" t="s">
        <v>34</v>
      </c>
      <c r="E3" s="264"/>
      <c r="F3" s="264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</row>
    <row r="4" spans="1:57" ht="14.25" customHeight="1">
      <c r="A4" s="29" t="s">
        <v>8</v>
      </c>
      <c r="B4" s="50">
        <f>COUNTIF(B7:B15,"신입")</f>
        <v>0</v>
      </c>
      <c r="C4" s="63"/>
      <c r="D4" s="1">
        <f aca="true" t="shared" si="0" ref="D4:AI4">COUNTIF(D7:D15,"●")</f>
        <v>5</v>
      </c>
      <c r="E4" s="1">
        <f t="shared" si="0"/>
        <v>6</v>
      </c>
      <c r="F4" s="1">
        <f t="shared" si="0"/>
        <v>5</v>
      </c>
      <c r="G4" s="1">
        <f t="shared" si="0"/>
        <v>2</v>
      </c>
      <c r="H4" s="1">
        <f t="shared" si="0"/>
        <v>5</v>
      </c>
      <c r="I4" s="1">
        <f t="shared" si="0"/>
        <v>6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COUNTIF(AJ7:AJ15,"●")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5" t="s">
        <v>9</v>
      </c>
      <c r="B5" s="5"/>
      <c r="C5" s="63"/>
      <c r="D5" s="110">
        <v>40909</v>
      </c>
      <c r="E5" s="111">
        <v>40916</v>
      </c>
      <c r="F5" s="111">
        <v>40923</v>
      </c>
      <c r="G5" s="111">
        <v>40930</v>
      </c>
      <c r="H5" s="111">
        <v>40937</v>
      </c>
      <c r="I5" s="111">
        <v>40944</v>
      </c>
      <c r="J5" s="111">
        <v>40951</v>
      </c>
      <c r="K5" s="111">
        <v>40958</v>
      </c>
      <c r="L5" s="111">
        <v>40965</v>
      </c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</row>
    <row r="6" spans="1:57" ht="14.25" customHeight="1">
      <c r="A6" s="29" t="s">
        <v>10</v>
      </c>
      <c r="B6" s="29" t="s">
        <v>11</v>
      </c>
      <c r="C6" s="29" t="s">
        <v>35</v>
      </c>
      <c r="D6" s="29">
        <v>1</v>
      </c>
      <c r="E6" s="29">
        <v>2</v>
      </c>
      <c r="F6" s="29">
        <v>3</v>
      </c>
      <c r="G6" s="29">
        <v>4</v>
      </c>
      <c r="H6" s="29">
        <v>5</v>
      </c>
      <c r="I6" s="29">
        <v>6</v>
      </c>
      <c r="J6" s="29">
        <v>7</v>
      </c>
      <c r="K6" s="29">
        <v>8</v>
      </c>
      <c r="L6" s="29">
        <v>9</v>
      </c>
      <c r="M6" s="29">
        <v>10</v>
      </c>
      <c r="N6" s="29">
        <v>11</v>
      </c>
      <c r="O6" s="29">
        <v>12</v>
      </c>
      <c r="P6" s="29">
        <v>13</v>
      </c>
      <c r="Q6" s="29">
        <v>14</v>
      </c>
      <c r="R6" s="29">
        <v>15</v>
      </c>
      <c r="S6" s="29">
        <v>16</v>
      </c>
      <c r="T6" s="29">
        <v>17</v>
      </c>
      <c r="U6" s="29">
        <v>18</v>
      </c>
      <c r="V6" s="29">
        <v>19</v>
      </c>
      <c r="W6" s="29">
        <v>20</v>
      </c>
      <c r="X6" s="29">
        <v>21</v>
      </c>
      <c r="Y6" s="29">
        <v>22</v>
      </c>
      <c r="Z6" s="29">
        <v>23</v>
      </c>
      <c r="AA6" s="29">
        <v>24</v>
      </c>
      <c r="AB6" s="29">
        <v>25</v>
      </c>
      <c r="AC6" s="29">
        <v>26</v>
      </c>
      <c r="AD6" s="29">
        <v>27</v>
      </c>
      <c r="AE6" s="29">
        <v>28</v>
      </c>
      <c r="AF6" s="29">
        <v>29</v>
      </c>
      <c r="AG6" s="29">
        <v>30</v>
      </c>
      <c r="AH6" s="29">
        <v>31</v>
      </c>
      <c r="AI6" s="29">
        <v>32</v>
      </c>
      <c r="AJ6" s="29">
        <v>33</v>
      </c>
      <c r="AK6" s="29">
        <v>34</v>
      </c>
      <c r="AL6" s="29">
        <v>35</v>
      </c>
      <c r="AM6" s="29">
        <v>36</v>
      </c>
      <c r="AN6" s="29">
        <v>37</v>
      </c>
      <c r="AO6" s="29">
        <v>38</v>
      </c>
      <c r="AP6" s="29">
        <v>39</v>
      </c>
      <c r="AQ6" s="29">
        <v>40</v>
      </c>
      <c r="AR6" s="29">
        <v>41</v>
      </c>
      <c r="AS6" s="29">
        <v>42</v>
      </c>
      <c r="AT6" s="29">
        <v>43</v>
      </c>
      <c r="AU6" s="29">
        <v>44</v>
      </c>
      <c r="AV6" s="29">
        <v>45</v>
      </c>
      <c r="AW6" s="29">
        <v>46</v>
      </c>
      <c r="AX6" s="29">
        <v>47</v>
      </c>
      <c r="AY6" s="29">
        <v>48</v>
      </c>
      <c r="AZ6" s="29">
        <v>49</v>
      </c>
      <c r="BA6" s="29">
        <v>50</v>
      </c>
      <c r="BB6" s="29">
        <v>51</v>
      </c>
      <c r="BC6" s="29">
        <v>52</v>
      </c>
      <c r="BD6" s="29">
        <v>53</v>
      </c>
      <c r="BE6" s="29">
        <v>54</v>
      </c>
    </row>
    <row r="7" spans="1:57" ht="16.5">
      <c r="A7" s="51" t="s">
        <v>104</v>
      </c>
      <c r="B7" s="51" t="s">
        <v>21</v>
      </c>
      <c r="C7" s="1">
        <f aca="true" t="shared" si="2" ref="C7:C15">COUNTIF(D7:BE7,"●")</f>
        <v>5</v>
      </c>
      <c r="D7" s="70" t="s">
        <v>101</v>
      </c>
      <c r="E7" s="70" t="s">
        <v>101</v>
      </c>
      <c r="F7" s="70" t="s">
        <v>101</v>
      </c>
      <c r="G7" s="2"/>
      <c r="H7" s="70" t="s">
        <v>101</v>
      </c>
      <c r="I7" s="70" t="s">
        <v>101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1" t="s">
        <v>105</v>
      </c>
      <c r="B8" s="51" t="s">
        <v>21</v>
      </c>
      <c r="C8" s="1">
        <f t="shared" si="2"/>
        <v>0</v>
      </c>
      <c r="D8" s="18"/>
      <c r="E8" s="18"/>
      <c r="F8" s="18"/>
      <c r="G8" s="2"/>
      <c r="H8" s="18"/>
      <c r="I8" s="1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1" t="s">
        <v>106</v>
      </c>
      <c r="B9" s="51" t="s">
        <v>21</v>
      </c>
      <c r="C9" s="1">
        <f t="shared" si="2"/>
        <v>5</v>
      </c>
      <c r="D9" s="70" t="s">
        <v>101</v>
      </c>
      <c r="E9" s="70" t="s">
        <v>101</v>
      </c>
      <c r="F9" s="70" t="s">
        <v>101</v>
      </c>
      <c r="G9" s="2"/>
      <c r="H9" s="70" t="s">
        <v>101</v>
      </c>
      <c r="I9" s="70" t="s">
        <v>101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1" t="s">
        <v>107</v>
      </c>
      <c r="B10" s="51" t="s">
        <v>21</v>
      </c>
      <c r="C10" s="1">
        <f t="shared" si="2"/>
        <v>5</v>
      </c>
      <c r="D10" s="70" t="s">
        <v>101</v>
      </c>
      <c r="E10" s="70" t="s">
        <v>101</v>
      </c>
      <c r="F10" s="70" t="s">
        <v>101</v>
      </c>
      <c r="G10" s="2"/>
      <c r="H10" s="70" t="s">
        <v>101</v>
      </c>
      <c r="I10" s="70" t="s">
        <v>101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1" t="s">
        <v>108</v>
      </c>
      <c r="B11" s="51" t="s">
        <v>21</v>
      </c>
      <c r="C11" s="1">
        <f t="shared" si="2"/>
        <v>6</v>
      </c>
      <c r="D11" s="70" t="s">
        <v>101</v>
      </c>
      <c r="E11" s="70" t="s">
        <v>101</v>
      </c>
      <c r="F11" s="70" t="s">
        <v>101</v>
      </c>
      <c r="G11" s="70" t="s">
        <v>101</v>
      </c>
      <c r="H11" s="70" t="s">
        <v>101</v>
      </c>
      <c r="I11" s="70" t="s">
        <v>101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1" t="s">
        <v>109</v>
      </c>
      <c r="B12" s="51" t="s">
        <v>21</v>
      </c>
      <c r="C12" s="1">
        <f t="shared" si="2"/>
        <v>6</v>
      </c>
      <c r="D12" s="70" t="s">
        <v>101</v>
      </c>
      <c r="E12" s="70" t="s">
        <v>101</v>
      </c>
      <c r="F12" s="70" t="s">
        <v>101</v>
      </c>
      <c r="G12" s="70" t="s">
        <v>101</v>
      </c>
      <c r="H12" s="70" t="s">
        <v>101</v>
      </c>
      <c r="I12" s="70" t="s">
        <v>101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4.25" customHeight="1">
      <c r="A13" s="51" t="s">
        <v>110</v>
      </c>
      <c r="B13" s="51" t="s">
        <v>21</v>
      </c>
      <c r="C13" s="1">
        <f t="shared" si="2"/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53" t="s">
        <v>149</v>
      </c>
      <c r="B14" s="29" t="s">
        <v>21</v>
      </c>
      <c r="C14" s="1">
        <f t="shared" si="2"/>
        <v>1</v>
      </c>
      <c r="D14" s="2"/>
      <c r="E14" s="70" t="s">
        <v>101</v>
      </c>
      <c r="F14" s="70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4.25" customHeight="1">
      <c r="A15" s="42" t="s">
        <v>196</v>
      </c>
      <c r="B15" s="29" t="s">
        <v>21</v>
      </c>
      <c r="C15" s="1">
        <f t="shared" si="2"/>
        <v>1</v>
      </c>
      <c r="D15" s="2"/>
      <c r="E15" s="2"/>
      <c r="F15" s="2"/>
      <c r="G15" s="2"/>
      <c r="H15" s="2"/>
      <c r="I15" s="70" t="s">
        <v>101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16.5">
      <c r="A16" s="10" t="s">
        <v>3</v>
      </c>
      <c r="B16" s="10"/>
      <c r="C16" s="11"/>
      <c r="D16" s="11"/>
      <c r="E16" s="11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1:57" ht="16.5">
      <c r="A17" s="49" t="s">
        <v>118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1:57" ht="16.5">
      <c r="A18" s="48" t="s">
        <v>6</v>
      </c>
      <c r="B18" s="50">
        <f>COUNTIF(B22:B30,"재적")</f>
        <v>8</v>
      </c>
      <c r="C18" s="63"/>
      <c r="D18" s="264" t="s">
        <v>34</v>
      </c>
      <c r="E18" s="264"/>
      <c r="F18" s="264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</row>
    <row r="19" spans="1:57" ht="16.5">
      <c r="A19" s="29" t="s">
        <v>8</v>
      </c>
      <c r="B19" s="50">
        <f>COUNTIF(B22:B30,"신입")</f>
        <v>0</v>
      </c>
      <c r="C19" s="63"/>
      <c r="D19" s="1">
        <f aca="true" t="shared" si="3" ref="D19:AI19">COUNTIF(D22:D30,"●")</f>
        <v>4</v>
      </c>
      <c r="E19" s="1">
        <f t="shared" si="3"/>
        <v>3</v>
      </c>
      <c r="F19" s="1">
        <f t="shared" si="3"/>
        <v>5</v>
      </c>
      <c r="G19" s="1">
        <f t="shared" si="3"/>
        <v>1</v>
      </c>
      <c r="H19" s="1">
        <f t="shared" si="3"/>
        <v>2</v>
      </c>
      <c r="I19" s="1">
        <f t="shared" si="3"/>
        <v>5</v>
      </c>
      <c r="J19" s="1">
        <f t="shared" si="3"/>
        <v>0</v>
      </c>
      <c r="K19" s="1">
        <f t="shared" si="3"/>
        <v>0</v>
      </c>
      <c r="L19" s="1">
        <f t="shared" si="3"/>
        <v>0</v>
      </c>
      <c r="M19" s="1">
        <f t="shared" si="3"/>
        <v>0</v>
      </c>
      <c r="N19" s="1">
        <f t="shared" si="3"/>
        <v>0</v>
      </c>
      <c r="O19" s="1">
        <f t="shared" si="3"/>
        <v>0</v>
      </c>
      <c r="P19" s="1">
        <f t="shared" si="3"/>
        <v>0</v>
      </c>
      <c r="Q19" s="1">
        <f t="shared" si="3"/>
        <v>0</v>
      </c>
      <c r="R19" s="1">
        <f t="shared" si="3"/>
        <v>0</v>
      </c>
      <c r="S19" s="1">
        <f t="shared" si="3"/>
        <v>0</v>
      </c>
      <c r="T19" s="1">
        <f t="shared" si="3"/>
        <v>0</v>
      </c>
      <c r="U19" s="1">
        <f t="shared" si="3"/>
        <v>0</v>
      </c>
      <c r="V19" s="1">
        <f t="shared" si="3"/>
        <v>0</v>
      </c>
      <c r="W19" s="1">
        <f t="shared" si="3"/>
        <v>0</v>
      </c>
      <c r="X19" s="1">
        <f t="shared" si="3"/>
        <v>0</v>
      </c>
      <c r="Y19" s="1">
        <f t="shared" si="3"/>
        <v>0</v>
      </c>
      <c r="Z19" s="1">
        <f t="shared" si="3"/>
        <v>0</v>
      </c>
      <c r="AA19" s="1">
        <f t="shared" si="3"/>
        <v>0</v>
      </c>
      <c r="AB19" s="1">
        <f t="shared" si="3"/>
        <v>0</v>
      </c>
      <c r="AC19" s="1">
        <f t="shared" si="3"/>
        <v>0</v>
      </c>
      <c r="AD19" s="1">
        <f t="shared" si="3"/>
        <v>0</v>
      </c>
      <c r="AE19" s="1">
        <f t="shared" si="3"/>
        <v>0</v>
      </c>
      <c r="AF19" s="1">
        <f t="shared" si="3"/>
        <v>0</v>
      </c>
      <c r="AG19" s="1">
        <f t="shared" si="3"/>
        <v>0</v>
      </c>
      <c r="AH19" s="1">
        <f t="shared" si="3"/>
        <v>0</v>
      </c>
      <c r="AI19" s="1">
        <f t="shared" si="3"/>
        <v>0</v>
      </c>
      <c r="AJ19" s="1">
        <f aca="true" t="shared" si="4" ref="AJ19:BE19">COUNTIF(AJ22:AJ30,"●")</f>
        <v>0</v>
      </c>
      <c r="AK19" s="1">
        <f t="shared" si="4"/>
        <v>0</v>
      </c>
      <c r="AL19" s="1">
        <f t="shared" si="4"/>
        <v>0</v>
      </c>
      <c r="AM19" s="1">
        <f t="shared" si="4"/>
        <v>0</v>
      </c>
      <c r="AN19" s="1">
        <f t="shared" si="4"/>
        <v>0</v>
      </c>
      <c r="AO19" s="1">
        <f t="shared" si="4"/>
        <v>0</v>
      </c>
      <c r="AP19" s="1">
        <f t="shared" si="4"/>
        <v>0</v>
      </c>
      <c r="AQ19" s="1">
        <f t="shared" si="4"/>
        <v>0</v>
      </c>
      <c r="AR19" s="1">
        <f t="shared" si="4"/>
        <v>0</v>
      </c>
      <c r="AS19" s="1">
        <f t="shared" si="4"/>
        <v>0</v>
      </c>
      <c r="AT19" s="1">
        <f t="shared" si="4"/>
        <v>0</v>
      </c>
      <c r="AU19" s="1">
        <f t="shared" si="4"/>
        <v>0</v>
      </c>
      <c r="AV19" s="1">
        <f t="shared" si="4"/>
        <v>0</v>
      </c>
      <c r="AW19" s="1">
        <f t="shared" si="4"/>
        <v>0</v>
      </c>
      <c r="AX19" s="1">
        <f t="shared" si="4"/>
        <v>0</v>
      </c>
      <c r="AY19" s="1">
        <f t="shared" si="4"/>
        <v>0</v>
      </c>
      <c r="AZ19" s="1">
        <f t="shared" si="4"/>
        <v>0</v>
      </c>
      <c r="BA19" s="1">
        <f t="shared" si="4"/>
        <v>0</v>
      </c>
      <c r="BB19" s="1">
        <f t="shared" si="4"/>
        <v>0</v>
      </c>
      <c r="BC19" s="1">
        <f t="shared" si="4"/>
        <v>0</v>
      </c>
      <c r="BD19" s="1">
        <f t="shared" si="4"/>
        <v>0</v>
      </c>
      <c r="BE19" s="1">
        <f t="shared" si="4"/>
        <v>0</v>
      </c>
    </row>
    <row r="20" spans="1:57" ht="16.5">
      <c r="A20" s="5" t="s">
        <v>9</v>
      </c>
      <c r="B20" s="50">
        <f>COUNTIF(B22:B31,"등반")</f>
        <v>0</v>
      </c>
      <c r="C20" s="69"/>
      <c r="D20" s="266"/>
      <c r="E20" s="266"/>
      <c r="F20" s="266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</row>
    <row r="21" spans="1:57" ht="14.25" customHeight="1">
      <c r="A21" s="29" t="s">
        <v>10</v>
      </c>
      <c r="B21" s="29" t="s">
        <v>11</v>
      </c>
      <c r="C21" s="29" t="s">
        <v>35</v>
      </c>
      <c r="D21" s="29">
        <v>1</v>
      </c>
      <c r="E21" s="29">
        <v>2</v>
      </c>
      <c r="F21" s="29">
        <v>3</v>
      </c>
      <c r="G21" s="29">
        <v>4</v>
      </c>
      <c r="H21" s="29">
        <v>5</v>
      </c>
      <c r="I21" s="29">
        <v>6</v>
      </c>
      <c r="J21" s="29">
        <v>7</v>
      </c>
      <c r="K21" s="29">
        <v>8</v>
      </c>
      <c r="L21" s="29">
        <v>9</v>
      </c>
      <c r="M21" s="29">
        <v>10</v>
      </c>
      <c r="N21" s="29">
        <v>11</v>
      </c>
      <c r="O21" s="29">
        <v>12</v>
      </c>
      <c r="P21" s="29">
        <v>13</v>
      </c>
      <c r="Q21" s="29">
        <v>14</v>
      </c>
      <c r="R21" s="29">
        <v>15</v>
      </c>
      <c r="S21" s="29">
        <v>16</v>
      </c>
      <c r="T21" s="29">
        <v>17</v>
      </c>
      <c r="U21" s="29">
        <v>18</v>
      </c>
      <c r="V21" s="29">
        <v>19</v>
      </c>
      <c r="W21" s="29">
        <v>20</v>
      </c>
      <c r="X21" s="29">
        <v>21</v>
      </c>
      <c r="Y21" s="29">
        <v>22</v>
      </c>
      <c r="Z21" s="29">
        <v>23</v>
      </c>
      <c r="AA21" s="29">
        <v>24</v>
      </c>
      <c r="AB21" s="29">
        <v>25</v>
      </c>
      <c r="AC21" s="29">
        <v>26</v>
      </c>
      <c r="AD21" s="29">
        <v>27</v>
      </c>
      <c r="AE21" s="29">
        <v>28</v>
      </c>
      <c r="AF21" s="29">
        <v>29</v>
      </c>
      <c r="AG21" s="29">
        <v>30</v>
      </c>
      <c r="AH21" s="29">
        <v>31</v>
      </c>
      <c r="AI21" s="29">
        <v>32</v>
      </c>
      <c r="AJ21" s="29">
        <v>33</v>
      </c>
      <c r="AK21" s="29">
        <v>34</v>
      </c>
      <c r="AL21" s="29">
        <v>35</v>
      </c>
      <c r="AM21" s="29">
        <v>36</v>
      </c>
      <c r="AN21" s="29">
        <v>37</v>
      </c>
      <c r="AO21" s="29">
        <v>38</v>
      </c>
      <c r="AP21" s="29">
        <v>39</v>
      </c>
      <c r="AQ21" s="29">
        <v>40</v>
      </c>
      <c r="AR21" s="29">
        <v>41</v>
      </c>
      <c r="AS21" s="29">
        <v>42</v>
      </c>
      <c r="AT21" s="29">
        <v>43</v>
      </c>
      <c r="AU21" s="29">
        <v>44</v>
      </c>
      <c r="AV21" s="29">
        <v>45</v>
      </c>
      <c r="AW21" s="29">
        <v>46</v>
      </c>
      <c r="AX21" s="29">
        <v>47</v>
      </c>
      <c r="AY21" s="29">
        <v>48</v>
      </c>
      <c r="AZ21" s="29">
        <v>49</v>
      </c>
      <c r="BA21" s="29">
        <v>50</v>
      </c>
      <c r="BB21" s="29">
        <v>51</v>
      </c>
      <c r="BC21" s="29">
        <v>52</v>
      </c>
      <c r="BD21" s="29">
        <v>53</v>
      </c>
      <c r="BE21" s="29">
        <v>54</v>
      </c>
    </row>
    <row r="22" spans="1:57" ht="16.5">
      <c r="A22" s="51" t="s">
        <v>111</v>
      </c>
      <c r="B22" s="51" t="s">
        <v>21</v>
      </c>
      <c r="C22" s="1">
        <f aca="true" t="shared" si="5" ref="C22:C29">COUNTIF(D22:BE22,"●")</f>
        <v>1</v>
      </c>
      <c r="D22" s="18"/>
      <c r="E22" s="2"/>
      <c r="F22" s="2"/>
      <c r="G22" s="2"/>
      <c r="H22" s="2"/>
      <c r="I22" s="70" t="s">
        <v>101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8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6.5">
      <c r="A23" s="51" t="s">
        <v>112</v>
      </c>
      <c r="B23" s="51" t="s">
        <v>21</v>
      </c>
      <c r="C23" s="1">
        <f t="shared" si="5"/>
        <v>0</v>
      </c>
      <c r="D23" s="18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6.5">
      <c r="A24" s="51" t="s">
        <v>113</v>
      </c>
      <c r="B24" s="51" t="s">
        <v>21</v>
      </c>
      <c r="C24" s="1">
        <f t="shared" si="5"/>
        <v>2</v>
      </c>
      <c r="D24" s="18"/>
      <c r="E24" s="2"/>
      <c r="F24" s="70" t="s">
        <v>101</v>
      </c>
      <c r="G24" s="2"/>
      <c r="H24" s="2"/>
      <c r="I24" s="70" t="s">
        <v>101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6.5">
      <c r="A25" s="51" t="s">
        <v>114</v>
      </c>
      <c r="B25" s="51" t="s">
        <v>21</v>
      </c>
      <c r="C25" s="1">
        <f t="shared" si="5"/>
        <v>6</v>
      </c>
      <c r="D25" s="70" t="s">
        <v>101</v>
      </c>
      <c r="E25" s="70" t="s">
        <v>101</v>
      </c>
      <c r="F25" s="70" t="s">
        <v>101</v>
      </c>
      <c r="G25" s="70" t="s">
        <v>101</v>
      </c>
      <c r="H25" s="70" t="s">
        <v>101</v>
      </c>
      <c r="I25" s="70" t="s">
        <v>101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1" t="s">
        <v>115</v>
      </c>
      <c r="B26" s="51" t="s">
        <v>21</v>
      </c>
      <c r="C26" s="1">
        <f t="shared" si="5"/>
        <v>5</v>
      </c>
      <c r="D26" s="70" t="s">
        <v>101</v>
      </c>
      <c r="E26" s="70" t="s">
        <v>101</v>
      </c>
      <c r="F26" s="70" t="s">
        <v>101</v>
      </c>
      <c r="G26" s="2"/>
      <c r="H26" s="70" t="s">
        <v>101</v>
      </c>
      <c r="I26" s="70" t="s">
        <v>101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6.5">
      <c r="A27" s="51" t="s">
        <v>116</v>
      </c>
      <c r="B27" s="51" t="s">
        <v>21</v>
      </c>
      <c r="C27" s="1">
        <f t="shared" si="5"/>
        <v>3</v>
      </c>
      <c r="D27" s="70" t="s">
        <v>101</v>
      </c>
      <c r="E27" s="70" t="s">
        <v>101</v>
      </c>
      <c r="F27" s="70" t="s">
        <v>101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16.5">
      <c r="A28" s="51" t="s">
        <v>117</v>
      </c>
      <c r="B28" s="51" t="s">
        <v>21</v>
      </c>
      <c r="C28" s="1">
        <f t="shared" si="5"/>
        <v>2</v>
      </c>
      <c r="D28" s="70" t="s">
        <v>101</v>
      </c>
      <c r="E28" s="2"/>
      <c r="F28" s="70" t="s">
        <v>101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8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6.5">
      <c r="A29" s="53" t="s">
        <v>197</v>
      </c>
      <c r="B29" s="51" t="s">
        <v>21</v>
      </c>
      <c r="C29" s="1">
        <f t="shared" si="5"/>
        <v>1</v>
      </c>
      <c r="D29" s="2"/>
      <c r="E29" s="2"/>
      <c r="F29" s="2"/>
      <c r="G29" s="2"/>
      <c r="H29" s="2"/>
      <c r="I29" s="70" t="s">
        <v>101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ht="16.5">
      <c r="A30" s="42"/>
      <c r="B30" s="29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8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ht="16.5">
      <c r="A31" s="8" t="s">
        <v>4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</row>
    <row r="32" spans="1:57" ht="16.5">
      <c r="A32" s="49" t="s">
        <v>63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</row>
    <row r="33" spans="1:57" ht="16.5">
      <c r="A33" s="48" t="s">
        <v>6</v>
      </c>
      <c r="B33" s="50">
        <f>COUNTIF(B37:B43,"재적")</f>
        <v>5</v>
      </c>
      <c r="C33" s="63"/>
      <c r="D33" s="264" t="s">
        <v>34</v>
      </c>
      <c r="E33" s="264"/>
      <c r="F33" s="264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</row>
    <row r="34" spans="1:57" ht="16.5">
      <c r="A34" s="29" t="s">
        <v>8</v>
      </c>
      <c r="B34" s="50">
        <f>COUNTIF(B37:B43,"신입")</f>
        <v>0</v>
      </c>
      <c r="C34" s="63"/>
      <c r="D34" s="1">
        <f aca="true" t="shared" si="6" ref="D34:AI34">COUNTIF(D37:D43,"●")</f>
        <v>4</v>
      </c>
      <c r="E34" s="1">
        <f t="shared" si="6"/>
        <v>5</v>
      </c>
      <c r="F34" s="1">
        <f t="shared" si="6"/>
        <v>4</v>
      </c>
      <c r="G34" s="1">
        <f t="shared" si="6"/>
        <v>5</v>
      </c>
      <c r="H34" s="1">
        <f t="shared" si="6"/>
        <v>5</v>
      </c>
      <c r="I34" s="1">
        <f t="shared" si="6"/>
        <v>4</v>
      </c>
      <c r="J34" s="1">
        <f t="shared" si="6"/>
        <v>0</v>
      </c>
      <c r="K34" s="1">
        <f t="shared" si="6"/>
        <v>0</v>
      </c>
      <c r="L34" s="1">
        <f t="shared" si="6"/>
        <v>0</v>
      </c>
      <c r="M34" s="1">
        <f t="shared" si="6"/>
        <v>0</v>
      </c>
      <c r="N34" s="1">
        <f t="shared" si="6"/>
        <v>0</v>
      </c>
      <c r="O34" s="1">
        <f t="shared" si="6"/>
        <v>0</v>
      </c>
      <c r="P34" s="1">
        <f t="shared" si="6"/>
        <v>0</v>
      </c>
      <c r="Q34" s="1">
        <f t="shared" si="6"/>
        <v>0</v>
      </c>
      <c r="R34" s="1">
        <f t="shared" si="6"/>
        <v>0</v>
      </c>
      <c r="S34" s="1">
        <f t="shared" si="6"/>
        <v>0</v>
      </c>
      <c r="T34" s="1">
        <f t="shared" si="6"/>
        <v>0</v>
      </c>
      <c r="U34" s="1">
        <f t="shared" si="6"/>
        <v>0</v>
      </c>
      <c r="V34" s="1">
        <f t="shared" si="6"/>
        <v>0</v>
      </c>
      <c r="W34" s="1">
        <f t="shared" si="6"/>
        <v>0</v>
      </c>
      <c r="X34" s="1">
        <f t="shared" si="6"/>
        <v>0</v>
      </c>
      <c r="Y34" s="1">
        <f t="shared" si="6"/>
        <v>0</v>
      </c>
      <c r="Z34" s="1">
        <f t="shared" si="6"/>
        <v>0</v>
      </c>
      <c r="AA34" s="1">
        <f t="shared" si="6"/>
        <v>0</v>
      </c>
      <c r="AB34" s="1">
        <f t="shared" si="6"/>
        <v>0</v>
      </c>
      <c r="AC34" s="1">
        <f t="shared" si="6"/>
        <v>0</v>
      </c>
      <c r="AD34" s="1">
        <f t="shared" si="6"/>
        <v>0</v>
      </c>
      <c r="AE34" s="1">
        <f t="shared" si="6"/>
        <v>0</v>
      </c>
      <c r="AF34" s="1">
        <f t="shared" si="6"/>
        <v>0</v>
      </c>
      <c r="AG34" s="1">
        <f t="shared" si="6"/>
        <v>0</v>
      </c>
      <c r="AH34" s="1">
        <f t="shared" si="6"/>
        <v>0</v>
      </c>
      <c r="AI34" s="1">
        <f t="shared" si="6"/>
        <v>0</v>
      </c>
      <c r="AJ34" s="1">
        <f aca="true" t="shared" si="7" ref="AJ34:BE34">COUNTIF(AJ37:AJ43,"●")</f>
        <v>0</v>
      </c>
      <c r="AK34" s="1">
        <f t="shared" si="7"/>
        <v>0</v>
      </c>
      <c r="AL34" s="1">
        <f t="shared" si="7"/>
        <v>0</v>
      </c>
      <c r="AM34" s="1">
        <f t="shared" si="7"/>
        <v>0</v>
      </c>
      <c r="AN34" s="1">
        <f t="shared" si="7"/>
        <v>0</v>
      </c>
      <c r="AO34" s="1">
        <f t="shared" si="7"/>
        <v>0</v>
      </c>
      <c r="AP34" s="1">
        <f t="shared" si="7"/>
        <v>0</v>
      </c>
      <c r="AQ34" s="1">
        <f t="shared" si="7"/>
        <v>0</v>
      </c>
      <c r="AR34" s="1">
        <f t="shared" si="7"/>
        <v>0</v>
      </c>
      <c r="AS34" s="1">
        <f t="shared" si="7"/>
        <v>0</v>
      </c>
      <c r="AT34" s="1">
        <f t="shared" si="7"/>
        <v>0</v>
      </c>
      <c r="AU34" s="1">
        <f t="shared" si="7"/>
        <v>0</v>
      </c>
      <c r="AV34" s="1">
        <f t="shared" si="7"/>
        <v>0</v>
      </c>
      <c r="AW34" s="1">
        <f t="shared" si="7"/>
        <v>0</v>
      </c>
      <c r="AX34" s="1">
        <f t="shared" si="7"/>
        <v>0</v>
      </c>
      <c r="AY34" s="1">
        <f t="shared" si="7"/>
        <v>0</v>
      </c>
      <c r="AZ34" s="1">
        <f t="shared" si="7"/>
        <v>0</v>
      </c>
      <c r="BA34" s="1">
        <f t="shared" si="7"/>
        <v>0</v>
      </c>
      <c r="BB34" s="1">
        <f t="shared" si="7"/>
        <v>0</v>
      </c>
      <c r="BC34" s="1">
        <f t="shared" si="7"/>
        <v>0</v>
      </c>
      <c r="BD34" s="1">
        <f t="shared" si="7"/>
        <v>0</v>
      </c>
      <c r="BE34" s="1">
        <f t="shared" si="7"/>
        <v>0</v>
      </c>
    </row>
    <row r="35" spans="1:57" ht="16.5">
      <c r="A35" s="5" t="s">
        <v>9</v>
      </c>
      <c r="B35" s="5"/>
      <c r="C35" s="63"/>
      <c r="D35" s="265"/>
      <c r="E35" s="265"/>
      <c r="F35" s="265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</row>
    <row r="36" spans="1:57" ht="14.25" customHeight="1">
      <c r="A36" s="29" t="s">
        <v>10</v>
      </c>
      <c r="B36" s="29" t="s">
        <v>11</v>
      </c>
      <c r="C36" s="29" t="s">
        <v>35</v>
      </c>
      <c r="D36" s="29">
        <v>1</v>
      </c>
      <c r="E36" s="29">
        <v>2</v>
      </c>
      <c r="F36" s="29">
        <v>3</v>
      </c>
      <c r="G36" s="29">
        <v>4</v>
      </c>
      <c r="H36" s="29">
        <v>5</v>
      </c>
      <c r="I36" s="29">
        <v>6</v>
      </c>
      <c r="J36" s="29">
        <v>7</v>
      </c>
      <c r="K36" s="29">
        <v>8</v>
      </c>
      <c r="L36" s="29">
        <v>9</v>
      </c>
      <c r="M36" s="29">
        <v>10</v>
      </c>
      <c r="N36" s="29">
        <v>11</v>
      </c>
      <c r="O36" s="29">
        <v>12</v>
      </c>
      <c r="P36" s="29">
        <v>13</v>
      </c>
      <c r="Q36" s="29">
        <v>14</v>
      </c>
      <c r="R36" s="29">
        <v>15</v>
      </c>
      <c r="S36" s="29">
        <v>16</v>
      </c>
      <c r="T36" s="29">
        <v>17</v>
      </c>
      <c r="U36" s="29">
        <v>18</v>
      </c>
      <c r="V36" s="29">
        <v>19</v>
      </c>
      <c r="W36" s="29">
        <v>20</v>
      </c>
      <c r="X36" s="29">
        <v>21</v>
      </c>
      <c r="Y36" s="29">
        <v>22</v>
      </c>
      <c r="Z36" s="29">
        <v>23</v>
      </c>
      <c r="AA36" s="29">
        <v>24</v>
      </c>
      <c r="AB36" s="29">
        <v>25</v>
      </c>
      <c r="AC36" s="29">
        <v>26</v>
      </c>
      <c r="AD36" s="29">
        <v>27</v>
      </c>
      <c r="AE36" s="29">
        <v>28</v>
      </c>
      <c r="AF36" s="29">
        <v>29</v>
      </c>
      <c r="AG36" s="29">
        <v>30</v>
      </c>
      <c r="AH36" s="29">
        <v>31</v>
      </c>
      <c r="AI36" s="29">
        <v>32</v>
      </c>
      <c r="AJ36" s="29">
        <v>33</v>
      </c>
      <c r="AK36" s="29">
        <v>34</v>
      </c>
      <c r="AL36" s="29">
        <v>35</v>
      </c>
      <c r="AM36" s="29">
        <v>36</v>
      </c>
      <c r="AN36" s="29">
        <v>37</v>
      </c>
      <c r="AO36" s="29">
        <v>38</v>
      </c>
      <c r="AP36" s="29">
        <v>39</v>
      </c>
      <c r="AQ36" s="29">
        <v>40</v>
      </c>
      <c r="AR36" s="29">
        <v>41</v>
      </c>
      <c r="AS36" s="29">
        <v>42</v>
      </c>
      <c r="AT36" s="29">
        <v>43</v>
      </c>
      <c r="AU36" s="29">
        <v>44</v>
      </c>
      <c r="AV36" s="29">
        <v>45</v>
      </c>
      <c r="AW36" s="29">
        <v>46</v>
      </c>
      <c r="AX36" s="29">
        <v>47</v>
      </c>
      <c r="AY36" s="29">
        <v>48</v>
      </c>
      <c r="AZ36" s="29">
        <v>49</v>
      </c>
      <c r="BA36" s="29">
        <v>50</v>
      </c>
      <c r="BB36" s="29">
        <v>51</v>
      </c>
      <c r="BC36" s="29">
        <v>52</v>
      </c>
      <c r="BD36" s="29">
        <v>53</v>
      </c>
      <c r="BE36" s="29">
        <v>54</v>
      </c>
    </row>
    <row r="37" spans="1:57" ht="14.25" customHeight="1">
      <c r="A37" s="51" t="s">
        <v>119</v>
      </c>
      <c r="B37" s="51" t="s">
        <v>21</v>
      </c>
      <c r="C37" s="1">
        <f>COUNTIF(D37:BE37,"●")</f>
        <v>6</v>
      </c>
      <c r="D37" s="70" t="s">
        <v>101</v>
      </c>
      <c r="E37" s="70" t="s">
        <v>101</v>
      </c>
      <c r="F37" s="70" t="s">
        <v>101</v>
      </c>
      <c r="G37" s="70" t="s">
        <v>101</v>
      </c>
      <c r="H37" s="70" t="s">
        <v>101</v>
      </c>
      <c r="I37" s="70" t="s">
        <v>101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4.25" customHeight="1">
      <c r="A38" s="51" t="s">
        <v>120</v>
      </c>
      <c r="B38" s="51" t="s">
        <v>21</v>
      </c>
      <c r="C38" s="1">
        <f>COUNTIF(D38:BE38,"●")</f>
        <v>6</v>
      </c>
      <c r="D38" s="70" t="s">
        <v>101</v>
      </c>
      <c r="E38" s="70" t="s">
        <v>101</v>
      </c>
      <c r="F38" s="70" t="s">
        <v>101</v>
      </c>
      <c r="G38" s="70" t="s">
        <v>101</v>
      </c>
      <c r="H38" s="70" t="s">
        <v>101</v>
      </c>
      <c r="I38" s="70" t="s">
        <v>101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4.25" customHeight="1">
      <c r="A39" s="51" t="s">
        <v>121</v>
      </c>
      <c r="B39" s="51" t="s">
        <v>21</v>
      </c>
      <c r="C39" s="1">
        <f>COUNTIF(D39:BE39,"●")</f>
        <v>5</v>
      </c>
      <c r="D39" s="70" t="s">
        <v>101</v>
      </c>
      <c r="E39" s="70" t="s">
        <v>101</v>
      </c>
      <c r="F39" s="70" t="s">
        <v>101</v>
      </c>
      <c r="G39" s="70" t="s">
        <v>101</v>
      </c>
      <c r="H39" s="70" t="s">
        <v>101</v>
      </c>
      <c r="I39" s="70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51" t="s">
        <v>122</v>
      </c>
      <c r="B40" s="51" t="s">
        <v>21</v>
      </c>
      <c r="C40" s="1">
        <f>COUNTIF(D40:BE40,"●")</f>
        <v>6</v>
      </c>
      <c r="D40" s="70" t="s">
        <v>101</v>
      </c>
      <c r="E40" s="70" t="s">
        <v>101</v>
      </c>
      <c r="F40" s="70" t="s">
        <v>101</v>
      </c>
      <c r="G40" s="70" t="s">
        <v>101</v>
      </c>
      <c r="H40" s="70" t="s">
        <v>101</v>
      </c>
      <c r="I40" s="70" t="s">
        <v>101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51" t="s">
        <v>123</v>
      </c>
      <c r="B41" s="51" t="s">
        <v>21</v>
      </c>
      <c r="C41" s="1">
        <f>COUNTIF(D41:BE41,"●")</f>
        <v>4</v>
      </c>
      <c r="D41" s="18"/>
      <c r="E41" s="70" t="s">
        <v>101</v>
      </c>
      <c r="F41" s="2"/>
      <c r="G41" s="70" t="s">
        <v>101</v>
      </c>
      <c r="H41" s="70" t="s">
        <v>101</v>
      </c>
      <c r="I41" s="70" t="s">
        <v>101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ht="16.5">
      <c r="A42" s="53"/>
      <c r="B42" s="29"/>
      <c r="C42" s="1"/>
      <c r="D42" s="18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ht="16.5">
      <c r="A43" s="53"/>
      <c r="B43" s="29"/>
      <c r="C43" s="1"/>
      <c r="D43" s="18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ht="16.5">
      <c r="A44" s="10" t="s">
        <v>17</v>
      </c>
      <c r="B44" s="10"/>
      <c r="C44" s="11"/>
      <c r="D44" s="11"/>
      <c r="E44" s="11"/>
      <c r="F44" s="11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</row>
    <row r="45" spans="1:57" ht="16.5">
      <c r="A45" s="49" t="s">
        <v>62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</row>
    <row r="46" spans="1:57" ht="16.5">
      <c r="A46" s="48" t="s">
        <v>6</v>
      </c>
      <c r="B46" s="50">
        <f>COUNTIF(B50:B57,"재적")</f>
        <v>6</v>
      </c>
      <c r="C46" s="63"/>
      <c r="D46" s="264" t="s">
        <v>34</v>
      </c>
      <c r="E46" s="264"/>
      <c r="F46" s="264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</row>
    <row r="47" spans="1:57" ht="16.5">
      <c r="A47" s="29" t="s">
        <v>8</v>
      </c>
      <c r="B47" s="50">
        <f>COUNTIF(B50:B57,"신입")</f>
        <v>0</v>
      </c>
      <c r="C47" s="63"/>
      <c r="D47" s="1">
        <f aca="true" t="shared" si="8" ref="D47:AI47">COUNTIF(D50:D57,"●")</f>
        <v>3</v>
      </c>
      <c r="E47" s="1">
        <f t="shared" si="8"/>
        <v>2</v>
      </c>
      <c r="F47" s="1">
        <f t="shared" si="8"/>
        <v>3</v>
      </c>
      <c r="G47" s="1">
        <f t="shared" si="8"/>
        <v>0</v>
      </c>
      <c r="H47" s="1">
        <f>COUNTIF(H50:H57,"●")</f>
        <v>5</v>
      </c>
      <c r="I47" s="1">
        <f t="shared" si="8"/>
        <v>2</v>
      </c>
      <c r="J47" s="1">
        <f t="shared" si="8"/>
        <v>0</v>
      </c>
      <c r="K47" s="1">
        <f t="shared" si="8"/>
        <v>0</v>
      </c>
      <c r="L47" s="1">
        <f t="shared" si="8"/>
        <v>0</v>
      </c>
      <c r="M47" s="1">
        <f t="shared" si="8"/>
        <v>0</v>
      </c>
      <c r="N47" s="1">
        <f t="shared" si="8"/>
        <v>0</v>
      </c>
      <c r="O47" s="1">
        <f t="shared" si="8"/>
        <v>0</v>
      </c>
      <c r="P47" s="1">
        <f t="shared" si="8"/>
        <v>0</v>
      </c>
      <c r="Q47" s="1">
        <f t="shared" si="8"/>
        <v>0</v>
      </c>
      <c r="R47" s="1">
        <f t="shared" si="8"/>
        <v>0</v>
      </c>
      <c r="S47" s="1">
        <f t="shared" si="8"/>
        <v>0</v>
      </c>
      <c r="T47" s="1">
        <f t="shared" si="8"/>
        <v>0</v>
      </c>
      <c r="U47" s="1">
        <f t="shared" si="8"/>
        <v>0</v>
      </c>
      <c r="V47" s="1">
        <f t="shared" si="8"/>
        <v>0</v>
      </c>
      <c r="W47" s="1">
        <f t="shared" si="8"/>
        <v>0</v>
      </c>
      <c r="X47" s="1">
        <f t="shared" si="8"/>
        <v>0</v>
      </c>
      <c r="Y47" s="1">
        <f t="shared" si="8"/>
        <v>0</v>
      </c>
      <c r="Z47" s="1">
        <f t="shared" si="8"/>
        <v>0</v>
      </c>
      <c r="AA47" s="1">
        <f t="shared" si="8"/>
        <v>0</v>
      </c>
      <c r="AB47" s="1">
        <f t="shared" si="8"/>
        <v>0</v>
      </c>
      <c r="AC47" s="1">
        <f t="shared" si="8"/>
        <v>0</v>
      </c>
      <c r="AD47" s="1">
        <f t="shared" si="8"/>
        <v>0</v>
      </c>
      <c r="AE47" s="1">
        <f t="shared" si="8"/>
        <v>0</v>
      </c>
      <c r="AF47" s="1">
        <f t="shared" si="8"/>
        <v>0</v>
      </c>
      <c r="AG47" s="1">
        <f t="shared" si="8"/>
        <v>0</v>
      </c>
      <c r="AH47" s="1">
        <f t="shared" si="8"/>
        <v>0</v>
      </c>
      <c r="AI47" s="1">
        <f t="shared" si="8"/>
        <v>0</v>
      </c>
      <c r="AJ47" s="1">
        <f aca="true" t="shared" si="9" ref="AJ47:BE47">COUNTIF(AJ50:AJ57,"●")</f>
        <v>0</v>
      </c>
      <c r="AK47" s="1">
        <f t="shared" si="9"/>
        <v>0</v>
      </c>
      <c r="AL47" s="1">
        <f t="shared" si="9"/>
        <v>0</v>
      </c>
      <c r="AM47" s="1">
        <f t="shared" si="9"/>
        <v>0</v>
      </c>
      <c r="AN47" s="1">
        <f t="shared" si="9"/>
        <v>0</v>
      </c>
      <c r="AO47" s="1">
        <f t="shared" si="9"/>
        <v>0</v>
      </c>
      <c r="AP47" s="1">
        <f t="shared" si="9"/>
        <v>0</v>
      </c>
      <c r="AQ47" s="1">
        <f t="shared" si="9"/>
        <v>0</v>
      </c>
      <c r="AR47" s="1">
        <f t="shared" si="9"/>
        <v>0</v>
      </c>
      <c r="AS47" s="1">
        <f t="shared" si="9"/>
        <v>0</v>
      </c>
      <c r="AT47" s="1">
        <f t="shared" si="9"/>
        <v>0</v>
      </c>
      <c r="AU47" s="1">
        <f t="shared" si="9"/>
        <v>0</v>
      </c>
      <c r="AV47" s="1">
        <f t="shared" si="9"/>
        <v>0</v>
      </c>
      <c r="AW47" s="1">
        <f t="shared" si="9"/>
        <v>0</v>
      </c>
      <c r="AX47" s="1">
        <f t="shared" si="9"/>
        <v>0</v>
      </c>
      <c r="AY47" s="1">
        <f t="shared" si="9"/>
        <v>0</v>
      </c>
      <c r="AZ47" s="1">
        <f t="shared" si="9"/>
        <v>0</v>
      </c>
      <c r="BA47" s="1">
        <f t="shared" si="9"/>
        <v>0</v>
      </c>
      <c r="BB47" s="1">
        <f t="shared" si="9"/>
        <v>0</v>
      </c>
      <c r="BC47" s="1">
        <f t="shared" si="9"/>
        <v>0</v>
      </c>
      <c r="BD47" s="1">
        <f t="shared" si="9"/>
        <v>0</v>
      </c>
      <c r="BE47" s="1">
        <f t="shared" si="9"/>
        <v>0</v>
      </c>
    </row>
    <row r="48" spans="1:57" ht="16.5">
      <c r="A48" s="5" t="s">
        <v>9</v>
      </c>
      <c r="B48" s="5"/>
      <c r="C48" s="69"/>
      <c r="D48" s="266"/>
      <c r="E48" s="266"/>
      <c r="F48" s="266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</row>
    <row r="49" spans="1:57" ht="14.25" customHeight="1">
      <c r="A49" s="29" t="s">
        <v>10</v>
      </c>
      <c r="B49" s="29" t="s">
        <v>11</v>
      </c>
      <c r="C49" s="29" t="s">
        <v>35</v>
      </c>
      <c r="D49" s="29">
        <v>1</v>
      </c>
      <c r="E49" s="29">
        <v>2</v>
      </c>
      <c r="F49" s="29">
        <v>3</v>
      </c>
      <c r="G49" s="29">
        <v>4</v>
      </c>
      <c r="H49" s="29">
        <v>5</v>
      </c>
      <c r="I49" s="29">
        <v>6</v>
      </c>
      <c r="J49" s="29">
        <v>7</v>
      </c>
      <c r="K49" s="29">
        <v>8</v>
      </c>
      <c r="L49" s="29">
        <v>9</v>
      </c>
      <c r="M49" s="29">
        <v>10</v>
      </c>
      <c r="N49" s="29">
        <v>11</v>
      </c>
      <c r="O49" s="29">
        <v>12</v>
      </c>
      <c r="P49" s="29">
        <v>13</v>
      </c>
      <c r="Q49" s="29">
        <v>14</v>
      </c>
      <c r="R49" s="29">
        <v>15</v>
      </c>
      <c r="S49" s="29">
        <v>16</v>
      </c>
      <c r="T49" s="29">
        <v>17</v>
      </c>
      <c r="U49" s="29">
        <v>18</v>
      </c>
      <c r="V49" s="29">
        <v>19</v>
      </c>
      <c r="W49" s="29">
        <v>20</v>
      </c>
      <c r="X49" s="29">
        <v>21</v>
      </c>
      <c r="Y49" s="29">
        <v>22</v>
      </c>
      <c r="Z49" s="29">
        <v>23</v>
      </c>
      <c r="AA49" s="29">
        <v>24</v>
      </c>
      <c r="AB49" s="29">
        <v>25</v>
      </c>
      <c r="AC49" s="29">
        <v>26</v>
      </c>
      <c r="AD49" s="29">
        <v>27</v>
      </c>
      <c r="AE49" s="29">
        <v>28</v>
      </c>
      <c r="AF49" s="29">
        <v>29</v>
      </c>
      <c r="AG49" s="29">
        <v>30</v>
      </c>
      <c r="AH49" s="29">
        <v>31</v>
      </c>
      <c r="AI49" s="29">
        <v>32</v>
      </c>
      <c r="AJ49" s="29">
        <v>33</v>
      </c>
      <c r="AK49" s="29">
        <v>34</v>
      </c>
      <c r="AL49" s="29">
        <v>35</v>
      </c>
      <c r="AM49" s="29">
        <v>36</v>
      </c>
      <c r="AN49" s="29">
        <v>37</v>
      </c>
      <c r="AO49" s="29">
        <v>38</v>
      </c>
      <c r="AP49" s="29">
        <v>39</v>
      </c>
      <c r="AQ49" s="29">
        <v>40</v>
      </c>
      <c r="AR49" s="29">
        <v>41</v>
      </c>
      <c r="AS49" s="29">
        <v>42</v>
      </c>
      <c r="AT49" s="29">
        <v>43</v>
      </c>
      <c r="AU49" s="29">
        <v>44</v>
      </c>
      <c r="AV49" s="29">
        <v>45</v>
      </c>
      <c r="AW49" s="29">
        <v>46</v>
      </c>
      <c r="AX49" s="29">
        <v>47</v>
      </c>
      <c r="AY49" s="29">
        <v>48</v>
      </c>
      <c r="AZ49" s="29">
        <v>49</v>
      </c>
      <c r="BA49" s="29">
        <v>50</v>
      </c>
      <c r="BB49" s="29">
        <v>51</v>
      </c>
      <c r="BC49" s="29">
        <v>52</v>
      </c>
      <c r="BD49" s="29">
        <v>53</v>
      </c>
      <c r="BE49" s="29">
        <v>54</v>
      </c>
    </row>
    <row r="50" spans="1:57" ht="16.5">
      <c r="A50" s="51" t="s">
        <v>124</v>
      </c>
      <c r="B50" s="51" t="s">
        <v>21</v>
      </c>
      <c r="C50" s="1">
        <f aca="true" t="shared" si="10" ref="C50:C57">COUNTIF(D50:BE50,"●")</f>
        <v>4</v>
      </c>
      <c r="D50" s="70" t="s">
        <v>101</v>
      </c>
      <c r="E50" s="2"/>
      <c r="F50" s="70" t="s">
        <v>101</v>
      </c>
      <c r="H50" s="70" t="s">
        <v>101</v>
      </c>
      <c r="I50" s="70" t="s">
        <v>101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ht="16.5">
      <c r="A51" s="51" t="s">
        <v>125</v>
      </c>
      <c r="B51" s="51" t="s">
        <v>21</v>
      </c>
      <c r="C51" s="1">
        <f t="shared" si="10"/>
        <v>1</v>
      </c>
      <c r="D51" s="18"/>
      <c r="E51" s="2"/>
      <c r="F51" s="2"/>
      <c r="H51" s="70" t="s">
        <v>101</v>
      </c>
      <c r="I51" s="70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ht="16.5">
      <c r="A52" s="51" t="s">
        <v>126</v>
      </c>
      <c r="B52" s="51" t="s">
        <v>21</v>
      </c>
      <c r="C52" s="1">
        <f t="shared" si="10"/>
        <v>1</v>
      </c>
      <c r="D52" s="18"/>
      <c r="E52" s="2"/>
      <c r="F52" s="2"/>
      <c r="H52" s="70" t="s">
        <v>101</v>
      </c>
      <c r="I52" s="70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ht="16.5">
      <c r="A53" s="51" t="s">
        <v>127</v>
      </c>
      <c r="B53" s="51" t="s">
        <v>21</v>
      </c>
      <c r="C53" s="1">
        <f t="shared" si="10"/>
        <v>4</v>
      </c>
      <c r="D53" s="70" t="s">
        <v>101</v>
      </c>
      <c r="E53" s="70" t="s">
        <v>101</v>
      </c>
      <c r="F53" s="70" t="s">
        <v>101</v>
      </c>
      <c r="H53" s="70" t="s">
        <v>101</v>
      </c>
      <c r="I53" s="70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ht="16.5">
      <c r="A54" s="51" t="s">
        <v>128</v>
      </c>
      <c r="B54" s="51" t="s">
        <v>21</v>
      </c>
      <c r="C54" s="1">
        <f t="shared" si="10"/>
        <v>5</v>
      </c>
      <c r="D54" s="70" t="s">
        <v>101</v>
      </c>
      <c r="E54" s="70" t="s">
        <v>101</v>
      </c>
      <c r="F54" s="70" t="s">
        <v>101</v>
      </c>
      <c r="H54" s="70" t="s">
        <v>101</v>
      </c>
      <c r="I54" s="70" t="s">
        <v>101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ht="16.5">
      <c r="A55" s="51" t="s">
        <v>129</v>
      </c>
      <c r="B55" s="51" t="s">
        <v>21</v>
      </c>
      <c r="C55" s="1">
        <f t="shared" si="10"/>
        <v>0</v>
      </c>
      <c r="D55" s="18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ht="16.5">
      <c r="A56" s="7"/>
      <c r="B56" s="29"/>
      <c r="C56" s="1">
        <f t="shared" si="10"/>
        <v>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ht="16.5">
      <c r="A57" s="7"/>
      <c r="B57" s="29"/>
      <c r="C57" s="1">
        <f t="shared" si="10"/>
        <v>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</sheetData>
  <sheetProtection/>
  <mergeCells count="7">
    <mergeCell ref="D48:F48"/>
    <mergeCell ref="D46:F46"/>
    <mergeCell ref="D3:F3"/>
    <mergeCell ref="D33:F33"/>
    <mergeCell ref="D18:F18"/>
    <mergeCell ref="D20:F20"/>
    <mergeCell ref="D35:F35"/>
  </mergeCells>
  <conditionalFormatting sqref="A56:A57 A7:A15 A22:A30 A37:A43">
    <cfRule type="expression" priority="69" dxfId="189" stopIfTrue="1">
      <formula>B7="신"</formula>
    </cfRule>
    <cfRule type="expression" priority="70" dxfId="190" stopIfTrue="1">
      <formula>ISERROR(A7)</formula>
    </cfRule>
  </conditionalFormatting>
  <conditionalFormatting sqref="D56:D57 O56:T57 BA50:BE54 X55:AB55 V55 AG55:AI55 AR54:AU54 AK55:BE55 O50:S55 X54 T50:Y53 Z50:AB54 AC50:AC53 AD51:AD53 W56:BE57 AE50:AF53 AH50:AI52 AG50:AG54 AI53:AI54 AH54 AJ50:AK54 AL50:AM53 AN50:AN54 AO50:AQ53 AR51:AR53 AW54:AY54 AS50:AY53 E43:AA43 B50:B57 AX41:BE41 E42:U42 AA40 X42:AA42 AB42:BE43 D38:Z40 BA37:BE40 AB38:AW41 AX38:AY40 BA30:BE30 D30:T30 X30 V30 B37:B43 AO28:BE28 AU26 AF23 AF27:BE27 AG22:AG23 AX22:AZ22 E26:T26 E27:AA27 V26:Z26 AB26:AB27 AC27:AD27 AC22:AE22 AH22 AE27:AE28 AK23:AK25 AJ22:AK22 AF28:AH28 AL22:AL25 AC24:AJ25 AK28:AM28 AM22 AM24:AM25 AQ22:AR22 AN22:AP25 AQ24:AR25 AS22:AS25 AT22:AW23 AT24:AZ25 BA22:BE26 AB15 AH15:AJ15 AN15:AR15 AL15 AZ10 AZ8 X14:Y15 BA7:BE15 Z14:AT14 AU7:AU10 AV7:AV15 AW7:AY14 B7:B15 D10:D13 D25:D28 D37:AY37 D14:W14 E37:E41 F7:F14 E25:F27 E28:AC28 F37:G40 E41:AA41 G55:G57 D50 D53:D54 E50:F57 E7:AT13 D15:V15 H25:I26 E22:AB25 D29:BE29 B22:B30 H37:I41 H50:N57">
    <cfRule type="expression" priority="71" dxfId="189" stopIfTrue="1">
      <formula>B7="신"</formula>
    </cfRule>
  </conditionalFormatting>
  <conditionalFormatting sqref="U56:V57 Y54 AH53 AV54 AL54:AM54 AJ55 AO54:AQ54 AZ50:AZ54 T54:U55 W54:W55 V54 AD50 AC54:AF55 AR50 V42:W42 C46:C47 AA38:AA39 D50:D55 AZ37:AZ40 Y30:AZ30 U30 W30 C33:C34 AC23:AE23 AI28:AJ28 AD28 AI22:AI23 AV26:AZ26 AC26:AT26 AJ23 AA26 AN28 AF22 AH23 AM23 AQ23:AR23 U26 AX23:AZ23 Z15:AA15 W15 AC15:AG15 AK15 AM15 AS15:AU15 AW15:AZ15 AZ11:AZ14 AZ7 AZ9 AU11:AU14 C18:C19 C3:C4 D22:D28 D37:D43 E25:E27 E41 D7:F12 E14:F14 F24:F28 E37:F40 F50 E53:F54 G11:G12 G25 G37:H41 H7:H12 H25:H26">
    <cfRule type="cellIs" priority="72" dxfId="190" operator="equal" stopIfTrue="1">
      <formula>0</formula>
    </cfRule>
  </conditionalFormatting>
  <conditionalFormatting sqref="H50">
    <cfRule type="cellIs" priority="27" dxfId="190" operator="equal" stopIfTrue="1">
      <formula>0</formula>
    </cfRule>
  </conditionalFormatting>
  <conditionalFormatting sqref="H50">
    <cfRule type="expression" priority="26" dxfId="189" stopIfTrue="1">
      <formula>H50="신"</formula>
    </cfRule>
  </conditionalFormatting>
  <conditionalFormatting sqref="H53">
    <cfRule type="cellIs" priority="25" dxfId="190" operator="equal" stopIfTrue="1">
      <formula>0</formula>
    </cfRule>
  </conditionalFormatting>
  <conditionalFormatting sqref="H53">
    <cfRule type="expression" priority="24" dxfId="189" stopIfTrue="1">
      <formula>H53="신"</formula>
    </cfRule>
  </conditionalFormatting>
  <conditionalFormatting sqref="H54">
    <cfRule type="cellIs" priority="23" dxfId="190" operator="equal" stopIfTrue="1">
      <formula>0</formula>
    </cfRule>
  </conditionalFormatting>
  <conditionalFormatting sqref="H54">
    <cfRule type="expression" priority="22" dxfId="189" stopIfTrue="1">
      <formula>H54="신"</formula>
    </cfRule>
  </conditionalFormatting>
  <conditionalFormatting sqref="H51">
    <cfRule type="cellIs" priority="21" dxfId="190" operator="equal" stopIfTrue="1">
      <formula>0</formula>
    </cfRule>
  </conditionalFormatting>
  <conditionalFormatting sqref="H51">
    <cfRule type="expression" priority="20" dxfId="189" stopIfTrue="1">
      <formula>H51="신"</formula>
    </cfRule>
  </conditionalFormatting>
  <conditionalFormatting sqref="H52">
    <cfRule type="cellIs" priority="19" dxfId="190" operator="equal" stopIfTrue="1">
      <formula>0</formula>
    </cfRule>
  </conditionalFormatting>
  <conditionalFormatting sqref="H52">
    <cfRule type="expression" priority="18" dxfId="189" stopIfTrue="1">
      <formula>H52="신"</formula>
    </cfRule>
  </conditionalFormatting>
  <conditionalFormatting sqref="I7:I12">
    <cfRule type="cellIs" priority="17" dxfId="190" operator="equal" stopIfTrue="1">
      <formula>0</formula>
    </cfRule>
  </conditionalFormatting>
  <conditionalFormatting sqref="I15">
    <cfRule type="cellIs" priority="16" dxfId="190" operator="equal" stopIfTrue="1">
      <formula>0</formula>
    </cfRule>
  </conditionalFormatting>
  <conditionalFormatting sqref="I25:I26">
    <cfRule type="cellIs" priority="15" dxfId="190" operator="equal" stopIfTrue="1">
      <formula>0</formula>
    </cfRule>
  </conditionalFormatting>
  <conditionalFormatting sqref="I22">
    <cfRule type="cellIs" priority="14" dxfId="190" operator="equal" stopIfTrue="1">
      <formula>0</formula>
    </cfRule>
  </conditionalFormatting>
  <conditionalFormatting sqref="I24">
    <cfRule type="cellIs" priority="13" dxfId="190" operator="equal" stopIfTrue="1">
      <formula>0</formula>
    </cfRule>
  </conditionalFormatting>
  <conditionalFormatting sqref="I29">
    <cfRule type="cellIs" priority="12" dxfId="190" operator="equal" stopIfTrue="1">
      <formula>0</formula>
    </cfRule>
  </conditionalFormatting>
  <conditionalFormatting sqref="I37:I41">
    <cfRule type="cellIs" priority="11" dxfId="190" operator="equal" stopIfTrue="1">
      <formula>0</formula>
    </cfRule>
  </conditionalFormatting>
  <conditionalFormatting sqref="I50">
    <cfRule type="cellIs" priority="10" dxfId="190" operator="equal" stopIfTrue="1">
      <formula>0</formula>
    </cfRule>
  </conditionalFormatting>
  <conditionalFormatting sqref="I50">
    <cfRule type="expression" priority="9" dxfId="189" stopIfTrue="1">
      <formula>I50="신"</formula>
    </cfRule>
  </conditionalFormatting>
  <conditionalFormatting sqref="I53">
    <cfRule type="cellIs" priority="8" dxfId="190" operator="equal" stopIfTrue="1">
      <formula>0</formula>
    </cfRule>
  </conditionalFormatting>
  <conditionalFormatting sqref="I53">
    <cfRule type="expression" priority="7" dxfId="189" stopIfTrue="1">
      <formula>I53="신"</formula>
    </cfRule>
  </conditionalFormatting>
  <conditionalFormatting sqref="I54">
    <cfRule type="cellIs" priority="6" dxfId="190" operator="equal" stopIfTrue="1">
      <formula>0</formula>
    </cfRule>
  </conditionalFormatting>
  <conditionalFormatting sqref="I54">
    <cfRule type="expression" priority="5" dxfId="189" stopIfTrue="1">
      <formula>I54="신"</formula>
    </cfRule>
  </conditionalFormatting>
  <conditionalFormatting sqref="I51">
    <cfRule type="cellIs" priority="4" dxfId="190" operator="equal" stopIfTrue="1">
      <formula>0</formula>
    </cfRule>
  </conditionalFormatting>
  <conditionalFormatting sqref="I51">
    <cfRule type="expression" priority="3" dxfId="189" stopIfTrue="1">
      <formula>I51="신"</formula>
    </cfRule>
  </conditionalFormatting>
  <conditionalFormatting sqref="I52">
    <cfRule type="cellIs" priority="2" dxfId="190" operator="equal" stopIfTrue="1">
      <formula>0</formula>
    </cfRule>
  </conditionalFormatting>
  <conditionalFormatting sqref="I52">
    <cfRule type="expression" priority="1" dxfId="189" stopIfTrue="1">
      <formula>I52="신"</formula>
    </cfRule>
  </conditionalFormatting>
  <dataValidations count="2">
    <dataValidation type="list" allowBlank="1" showInputMessage="1" showErrorMessage="1" sqref="A48 A35 A20 A5">
      <formula1>"누계,등반"</formula1>
    </dataValidation>
    <dataValidation type="list" allowBlank="1" showInputMessage="1" showErrorMessage="1" sqref="A47 A34 A19 A4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E41"/>
  <sheetViews>
    <sheetView zoomScalePageLayoutView="0" workbookViewId="0" topLeftCell="A10">
      <pane xSplit="3" topLeftCell="D1" activePane="topRight" state="frozen"/>
      <selection pane="topLeft" activeCell="A1" sqref="A1"/>
      <selection pane="topRight" activeCell="I39" sqref="I39"/>
    </sheetView>
  </sheetViews>
  <sheetFormatPr defaultColWidth="9.140625" defaultRowHeight="15"/>
  <cols>
    <col min="1" max="1" width="5.57421875" style="62" customWidth="1"/>
    <col min="2" max="2" width="2.57421875" style="62" customWidth="1"/>
    <col min="3" max="3" width="2.57421875" style="12" customWidth="1"/>
    <col min="4" max="21" width="2.421875" style="12" customWidth="1"/>
    <col min="22" max="22" width="2.421875" style="30" customWidth="1"/>
    <col min="23" max="57" width="2.421875" style="12" customWidth="1"/>
    <col min="58" max="16384" width="9.00390625" style="12" customWidth="1"/>
  </cols>
  <sheetData>
    <row r="1" spans="1:57" ht="16.5">
      <c r="A1" s="10" t="s">
        <v>42</v>
      </c>
      <c r="B1" s="10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26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ht="16.5">
      <c r="A2" s="54" t="s">
        <v>64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26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4.25" customHeight="1">
      <c r="A3" s="55" t="s">
        <v>41</v>
      </c>
      <c r="B3" s="56">
        <f>COUNTIF(B7:B13,"재적")</f>
        <v>6</v>
      </c>
      <c r="C3" s="63"/>
      <c r="D3" s="264" t="s">
        <v>36</v>
      </c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</row>
    <row r="4" spans="1:57" ht="14.25" customHeight="1">
      <c r="A4" s="57" t="s">
        <v>8</v>
      </c>
      <c r="B4" s="56">
        <f>COUNTIF(B7:B13,"신입")</f>
        <v>0</v>
      </c>
      <c r="C4" s="63"/>
      <c r="D4" s="1">
        <f aca="true" t="shared" si="0" ref="D4:AI4">COUNTIF(D7:D13,"●")</f>
        <v>3</v>
      </c>
      <c r="E4" s="1">
        <f t="shared" si="0"/>
        <v>4</v>
      </c>
      <c r="F4" s="1">
        <f t="shared" si="0"/>
        <v>4</v>
      </c>
      <c r="G4" s="1">
        <f t="shared" si="0"/>
        <v>2</v>
      </c>
      <c r="H4" s="1">
        <f t="shared" si="0"/>
        <v>4</v>
      </c>
      <c r="I4" s="1">
        <f t="shared" si="0"/>
        <v>5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58" t="s">
        <v>9</v>
      </c>
      <c r="B5" s="58"/>
      <c r="C5" s="69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  <c r="AV5" s="266"/>
      <c r="AW5" s="266"/>
      <c r="AX5" s="266"/>
      <c r="AY5" s="266"/>
      <c r="AZ5" s="266"/>
      <c r="BA5" s="266"/>
      <c r="BB5" s="266"/>
      <c r="BC5" s="266"/>
      <c r="BD5" s="266"/>
      <c r="BE5" s="266"/>
    </row>
    <row r="6" spans="1:57" ht="14.25" customHeight="1">
      <c r="A6" s="57" t="s">
        <v>38</v>
      </c>
      <c r="B6" s="57" t="s">
        <v>39</v>
      </c>
      <c r="C6" s="29" t="s">
        <v>37</v>
      </c>
      <c r="D6" s="29">
        <v>1</v>
      </c>
      <c r="E6" s="29">
        <v>2</v>
      </c>
      <c r="F6" s="29">
        <v>3</v>
      </c>
      <c r="G6" s="29">
        <v>4</v>
      </c>
      <c r="H6" s="29">
        <v>5</v>
      </c>
      <c r="I6" s="29">
        <v>6</v>
      </c>
      <c r="J6" s="29">
        <v>7</v>
      </c>
      <c r="K6" s="29">
        <v>8</v>
      </c>
      <c r="L6" s="29">
        <v>9</v>
      </c>
      <c r="M6" s="29">
        <v>10</v>
      </c>
      <c r="N6" s="29">
        <v>11</v>
      </c>
      <c r="O6" s="29">
        <v>12</v>
      </c>
      <c r="P6" s="29">
        <v>13</v>
      </c>
      <c r="Q6" s="29">
        <v>14</v>
      </c>
      <c r="R6" s="29">
        <v>15</v>
      </c>
      <c r="S6" s="29">
        <v>16</v>
      </c>
      <c r="T6" s="29">
        <v>17</v>
      </c>
      <c r="U6" s="29">
        <v>18</v>
      </c>
      <c r="V6" s="29">
        <v>19</v>
      </c>
      <c r="W6" s="29">
        <v>20</v>
      </c>
      <c r="X6" s="29">
        <v>21</v>
      </c>
      <c r="Y6" s="29">
        <v>22</v>
      </c>
      <c r="Z6" s="29">
        <v>23</v>
      </c>
      <c r="AA6" s="29">
        <v>24</v>
      </c>
      <c r="AB6" s="29">
        <v>25</v>
      </c>
      <c r="AC6" s="29">
        <v>26</v>
      </c>
      <c r="AD6" s="29">
        <v>27</v>
      </c>
      <c r="AE6" s="29">
        <v>28</v>
      </c>
      <c r="AF6" s="29">
        <v>29</v>
      </c>
      <c r="AG6" s="29">
        <v>30</v>
      </c>
      <c r="AH6" s="29">
        <v>31</v>
      </c>
      <c r="AI6" s="29">
        <v>32</v>
      </c>
      <c r="AJ6" s="29">
        <v>33</v>
      </c>
      <c r="AK6" s="29">
        <v>34</v>
      </c>
      <c r="AL6" s="29">
        <v>35</v>
      </c>
      <c r="AM6" s="29">
        <v>36</v>
      </c>
      <c r="AN6" s="29">
        <v>37</v>
      </c>
      <c r="AO6" s="29">
        <v>38</v>
      </c>
      <c r="AP6" s="29">
        <v>39</v>
      </c>
      <c r="AQ6" s="29">
        <v>40</v>
      </c>
      <c r="AR6" s="29">
        <v>41</v>
      </c>
      <c r="AS6" s="29">
        <v>42</v>
      </c>
      <c r="AT6" s="29">
        <v>43</v>
      </c>
      <c r="AU6" s="29">
        <v>44</v>
      </c>
      <c r="AV6" s="29">
        <v>45</v>
      </c>
      <c r="AW6" s="29">
        <v>46</v>
      </c>
      <c r="AX6" s="29">
        <v>47</v>
      </c>
      <c r="AY6" s="29">
        <v>48</v>
      </c>
      <c r="AZ6" s="29">
        <v>49</v>
      </c>
      <c r="BA6" s="29">
        <v>50</v>
      </c>
      <c r="BB6" s="29">
        <v>51</v>
      </c>
      <c r="BC6" s="29">
        <v>52</v>
      </c>
      <c r="BD6" s="29">
        <v>53</v>
      </c>
      <c r="BE6" s="29">
        <v>54</v>
      </c>
    </row>
    <row r="7" spans="1:57" ht="14.25" customHeight="1">
      <c r="A7" s="53" t="s">
        <v>130</v>
      </c>
      <c r="B7" s="2" t="s">
        <v>22</v>
      </c>
      <c r="C7" s="1">
        <f aca="true" t="shared" si="2" ref="C7:C12">COUNTIF(D7:BE7,"●")</f>
        <v>1</v>
      </c>
      <c r="D7" s="70"/>
      <c r="E7" s="2"/>
      <c r="F7" s="2"/>
      <c r="G7" s="2"/>
      <c r="H7" s="2"/>
      <c r="I7" s="70" t="s">
        <v>101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3" t="s">
        <v>48</v>
      </c>
      <c r="B8" s="2" t="s">
        <v>22</v>
      </c>
      <c r="C8" s="1">
        <f t="shared" si="2"/>
        <v>5</v>
      </c>
      <c r="D8" s="70" t="s">
        <v>133</v>
      </c>
      <c r="E8" s="70" t="s">
        <v>101</v>
      </c>
      <c r="F8" s="70" t="s">
        <v>101</v>
      </c>
      <c r="G8" s="2"/>
      <c r="H8" s="70" t="s">
        <v>101</v>
      </c>
      <c r="I8" s="70" t="s">
        <v>101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3" t="s">
        <v>131</v>
      </c>
      <c r="B9" s="2" t="s">
        <v>22</v>
      </c>
      <c r="C9" s="1">
        <f t="shared" si="2"/>
        <v>6</v>
      </c>
      <c r="D9" s="70" t="s">
        <v>133</v>
      </c>
      <c r="E9" s="70" t="s">
        <v>101</v>
      </c>
      <c r="F9" s="70" t="s">
        <v>101</v>
      </c>
      <c r="G9" s="70" t="s">
        <v>101</v>
      </c>
      <c r="H9" s="70" t="s">
        <v>101</v>
      </c>
      <c r="I9" s="70" t="s">
        <v>101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3" t="s">
        <v>94</v>
      </c>
      <c r="B10" s="2" t="s">
        <v>22</v>
      </c>
      <c r="C10" s="1">
        <f t="shared" si="2"/>
        <v>0</v>
      </c>
      <c r="D10" s="18"/>
      <c r="E10" s="18"/>
      <c r="F10" s="18"/>
      <c r="G10" s="2"/>
      <c r="H10" s="18"/>
      <c r="I10" s="1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3" t="s">
        <v>132</v>
      </c>
      <c r="B11" s="2" t="s">
        <v>22</v>
      </c>
      <c r="C11" s="1">
        <f t="shared" si="2"/>
        <v>6</v>
      </c>
      <c r="D11" s="70" t="s">
        <v>133</v>
      </c>
      <c r="E11" s="70" t="s">
        <v>101</v>
      </c>
      <c r="F11" s="70" t="s">
        <v>101</v>
      </c>
      <c r="G11" s="70" t="s">
        <v>101</v>
      </c>
      <c r="H11" s="70" t="s">
        <v>101</v>
      </c>
      <c r="I11" s="70" t="s">
        <v>101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3" t="s">
        <v>200</v>
      </c>
      <c r="B12" s="2" t="s">
        <v>22</v>
      </c>
      <c r="C12" s="1">
        <f t="shared" si="2"/>
        <v>4</v>
      </c>
      <c r="D12" s="2"/>
      <c r="E12" s="70" t="s">
        <v>101</v>
      </c>
      <c r="F12" s="70" t="s">
        <v>101</v>
      </c>
      <c r="G12" s="2"/>
      <c r="H12" s="70" t="s">
        <v>101</v>
      </c>
      <c r="I12" s="70" t="s">
        <v>101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6.5">
      <c r="A13" s="42"/>
      <c r="B13" s="57"/>
      <c r="C13" s="1">
        <f>COUNTIF(D13:BE13,"●")</f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10" t="s">
        <v>43</v>
      </c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25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</row>
    <row r="15" spans="1:57" ht="14.25" customHeight="1">
      <c r="A15" s="54" t="s">
        <v>134</v>
      </c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25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1:57" ht="14.25" customHeight="1">
      <c r="A16" s="55" t="s">
        <v>41</v>
      </c>
      <c r="B16" s="56">
        <f>COUNTIF(B20:B26,"재적")</f>
        <v>5</v>
      </c>
      <c r="C16" s="63"/>
      <c r="D16" s="264" t="s">
        <v>36</v>
      </c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4"/>
      <c r="AY16" s="264"/>
      <c r="AZ16" s="264"/>
      <c r="BA16" s="264"/>
      <c r="BB16" s="264"/>
      <c r="BC16" s="264"/>
      <c r="BD16" s="264"/>
      <c r="BE16" s="264"/>
    </row>
    <row r="17" spans="1:57" ht="14.25" customHeight="1">
      <c r="A17" s="57" t="s">
        <v>8</v>
      </c>
      <c r="B17" s="56">
        <f>COUNTIF(B20:B26,"신입")</f>
        <v>0</v>
      </c>
      <c r="C17" s="63"/>
      <c r="D17" s="1">
        <f aca="true" t="shared" si="3" ref="D17:AI17">COUNTIF(D20:D26,"●")</f>
        <v>1</v>
      </c>
      <c r="E17" s="1">
        <f t="shared" si="3"/>
        <v>4</v>
      </c>
      <c r="F17" s="1">
        <f t="shared" si="3"/>
        <v>1</v>
      </c>
      <c r="G17" s="1">
        <f t="shared" si="3"/>
        <v>0</v>
      </c>
      <c r="H17" s="1">
        <f t="shared" si="3"/>
        <v>0</v>
      </c>
      <c r="I17" s="1">
        <f t="shared" si="3"/>
        <v>3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D17">COUNTIF(AJ20:AJ26,"●")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/>
    </row>
    <row r="18" spans="1:57" ht="14.25" customHeight="1">
      <c r="A18" s="58" t="s">
        <v>9</v>
      </c>
      <c r="B18" s="58"/>
      <c r="C18" s="63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65"/>
      <c r="AT18" s="265"/>
      <c r="AU18" s="265"/>
      <c r="AV18" s="265"/>
      <c r="AW18" s="265"/>
      <c r="AX18" s="265"/>
      <c r="AY18" s="265"/>
      <c r="AZ18" s="265"/>
      <c r="BA18" s="265"/>
      <c r="BB18" s="265"/>
      <c r="BC18" s="265"/>
      <c r="BD18" s="265"/>
      <c r="BE18" s="265"/>
    </row>
    <row r="19" spans="1:57" ht="14.25" customHeight="1">
      <c r="A19" s="57" t="s">
        <v>38</v>
      </c>
      <c r="B19" s="57" t="s">
        <v>39</v>
      </c>
      <c r="C19" s="29" t="s">
        <v>37</v>
      </c>
      <c r="D19" s="29">
        <v>1</v>
      </c>
      <c r="E19" s="29">
        <v>2</v>
      </c>
      <c r="F19" s="29">
        <v>3</v>
      </c>
      <c r="G19" s="29">
        <v>4</v>
      </c>
      <c r="H19" s="29">
        <v>5</v>
      </c>
      <c r="I19" s="29">
        <v>6</v>
      </c>
      <c r="J19" s="29">
        <v>7</v>
      </c>
      <c r="K19" s="29">
        <v>8</v>
      </c>
      <c r="L19" s="29">
        <v>9</v>
      </c>
      <c r="M19" s="29">
        <v>10</v>
      </c>
      <c r="N19" s="29">
        <v>11</v>
      </c>
      <c r="O19" s="29">
        <v>12</v>
      </c>
      <c r="P19" s="29">
        <v>13</v>
      </c>
      <c r="Q19" s="29">
        <v>14</v>
      </c>
      <c r="R19" s="29">
        <v>15</v>
      </c>
      <c r="S19" s="29">
        <v>16</v>
      </c>
      <c r="T19" s="29">
        <v>17</v>
      </c>
      <c r="U19" s="29">
        <v>18</v>
      </c>
      <c r="V19" s="29">
        <v>19</v>
      </c>
      <c r="W19" s="29">
        <v>20</v>
      </c>
      <c r="X19" s="29">
        <v>21</v>
      </c>
      <c r="Y19" s="29">
        <v>22</v>
      </c>
      <c r="Z19" s="29">
        <v>23</v>
      </c>
      <c r="AA19" s="29">
        <v>24</v>
      </c>
      <c r="AB19" s="29">
        <v>25</v>
      </c>
      <c r="AC19" s="29">
        <v>26</v>
      </c>
      <c r="AD19" s="29">
        <v>27</v>
      </c>
      <c r="AE19" s="29">
        <v>28</v>
      </c>
      <c r="AF19" s="29">
        <v>29</v>
      </c>
      <c r="AG19" s="29">
        <v>30</v>
      </c>
      <c r="AH19" s="29">
        <v>31</v>
      </c>
      <c r="AI19" s="29">
        <v>32</v>
      </c>
      <c r="AJ19" s="29">
        <v>33</v>
      </c>
      <c r="AK19" s="29">
        <v>34</v>
      </c>
      <c r="AL19" s="29">
        <v>35</v>
      </c>
      <c r="AM19" s="29">
        <v>36</v>
      </c>
      <c r="AN19" s="29">
        <v>37</v>
      </c>
      <c r="AO19" s="29">
        <v>38</v>
      </c>
      <c r="AP19" s="29">
        <v>39</v>
      </c>
      <c r="AQ19" s="29">
        <v>40</v>
      </c>
      <c r="AR19" s="29">
        <v>41</v>
      </c>
      <c r="AS19" s="29">
        <v>42</v>
      </c>
      <c r="AT19" s="29">
        <v>43</v>
      </c>
      <c r="AU19" s="29">
        <v>44</v>
      </c>
      <c r="AV19" s="29">
        <v>45</v>
      </c>
      <c r="AW19" s="29">
        <v>46</v>
      </c>
      <c r="AX19" s="29">
        <v>47</v>
      </c>
      <c r="AY19" s="29">
        <v>48</v>
      </c>
      <c r="AZ19" s="29">
        <v>49</v>
      </c>
      <c r="BA19" s="29">
        <v>50</v>
      </c>
      <c r="BB19" s="29">
        <v>51</v>
      </c>
      <c r="BC19" s="29">
        <v>52</v>
      </c>
      <c r="BD19" s="29">
        <v>53</v>
      </c>
      <c r="BE19" s="29">
        <v>54</v>
      </c>
    </row>
    <row r="20" spans="1:57" ht="16.5">
      <c r="A20" s="53" t="s">
        <v>135</v>
      </c>
      <c r="B20" s="2" t="s">
        <v>22</v>
      </c>
      <c r="C20" s="1">
        <f>COUNTIF(D20:BE20,"●")</f>
        <v>2</v>
      </c>
      <c r="D20" s="18"/>
      <c r="E20" s="70" t="s">
        <v>101</v>
      </c>
      <c r="F20" s="2"/>
      <c r="G20" s="2"/>
      <c r="H20" s="2"/>
      <c r="I20" s="70" t="s">
        <v>101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4.25" customHeight="1">
      <c r="A21" s="53" t="s">
        <v>136</v>
      </c>
      <c r="B21" s="2" t="s">
        <v>22</v>
      </c>
      <c r="C21" s="1">
        <f>COUNTIF(D21:BE21,"●")</f>
        <v>2</v>
      </c>
      <c r="D21" s="18"/>
      <c r="E21" s="70" t="s">
        <v>101</v>
      </c>
      <c r="F21" s="2"/>
      <c r="G21" s="2"/>
      <c r="H21" s="2"/>
      <c r="I21" s="70" t="s">
        <v>101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14.25" customHeight="1">
      <c r="A22" s="53" t="s">
        <v>137</v>
      </c>
      <c r="B22" s="2" t="s">
        <v>22</v>
      </c>
      <c r="C22" s="1">
        <f>COUNTIF(D22:BE22,"●")</f>
        <v>0</v>
      </c>
      <c r="D22" s="1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4.25" customHeight="1">
      <c r="A23" s="53" t="s">
        <v>138</v>
      </c>
      <c r="B23" s="2" t="s">
        <v>22</v>
      </c>
      <c r="C23" s="1">
        <f>COUNTIF(D23:BE23,"●")</f>
        <v>2</v>
      </c>
      <c r="D23" s="18"/>
      <c r="E23" s="70" t="s">
        <v>101</v>
      </c>
      <c r="F23" s="31"/>
      <c r="G23" s="2"/>
      <c r="H23" s="2"/>
      <c r="I23" s="70" t="s">
        <v>101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4.25" customHeight="1">
      <c r="A24" s="53" t="s">
        <v>139</v>
      </c>
      <c r="B24" s="2" t="s">
        <v>22</v>
      </c>
      <c r="C24" s="1">
        <f>COUNTIF(D24:BE24,"●")</f>
        <v>3</v>
      </c>
      <c r="D24" s="70" t="s">
        <v>133</v>
      </c>
      <c r="E24" s="70" t="s">
        <v>101</v>
      </c>
      <c r="F24" s="70" t="s">
        <v>101</v>
      </c>
      <c r="G24" s="2"/>
      <c r="H24" s="2"/>
      <c r="I24" s="70"/>
      <c r="J24" s="2"/>
      <c r="K24" s="2"/>
      <c r="L24" s="2"/>
      <c r="M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4.25" customHeight="1">
      <c r="A25" s="53"/>
      <c r="B25" s="57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3"/>
      <c r="B26" s="57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4.25" customHeight="1">
      <c r="A27" s="10" t="s">
        <v>44</v>
      </c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25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</row>
    <row r="28" spans="1:57" ht="16.5">
      <c r="A28" s="60" t="s">
        <v>145</v>
      </c>
      <c r="B28" s="10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26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</row>
    <row r="29" spans="1:57" ht="16.5">
      <c r="A29" s="55" t="s">
        <v>41</v>
      </c>
      <c r="B29" s="56">
        <f>COUNTIF(B33:B41,"재적")</f>
        <v>7</v>
      </c>
      <c r="C29" s="63"/>
      <c r="D29" s="264" t="s">
        <v>36</v>
      </c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  <c r="AT29" s="264"/>
      <c r="AU29" s="264"/>
      <c r="AV29" s="264"/>
      <c r="AW29" s="264"/>
      <c r="AX29" s="264"/>
      <c r="AY29" s="264"/>
      <c r="AZ29" s="264"/>
      <c r="BA29" s="264"/>
      <c r="BB29" s="264"/>
      <c r="BC29" s="264"/>
      <c r="BD29" s="264"/>
      <c r="BE29" s="264"/>
    </row>
    <row r="30" spans="1:57" ht="16.5">
      <c r="A30" s="57" t="s">
        <v>8</v>
      </c>
      <c r="B30" s="56">
        <f>COUNTIF(B33:B41,"신입")</f>
        <v>0</v>
      </c>
      <c r="C30" s="63"/>
      <c r="D30" s="1">
        <f aca="true" t="shared" si="5" ref="D30:AI30">COUNTIF(D33:D41,"●")</f>
        <v>5</v>
      </c>
      <c r="E30" s="1">
        <f t="shared" si="5"/>
        <v>4</v>
      </c>
      <c r="F30" s="1">
        <f t="shared" si="5"/>
        <v>4</v>
      </c>
      <c r="G30" s="1">
        <f t="shared" si="5"/>
        <v>2</v>
      </c>
      <c r="H30" s="1">
        <f t="shared" si="5"/>
        <v>5</v>
      </c>
      <c r="I30" s="1">
        <f t="shared" si="5"/>
        <v>4</v>
      </c>
      <c r="J30" s="1">
        <f t="shared" si="5"/>
        <v>0</v>
      </c>
      <c r="K30" s="1">
        <f t="shared" si="5"/>
        <v>0</v>
      </c>
      <c r="L30" s="1">
        <f t="shared" si="5"/>
        <v>0</v>
      </c>
      <c r="M30" s="1">
        <f t="shared" si="5"/>
        <v>0</v>
      </c>
      <c r="N30" s="1">
        <f t="shared" si="5"/>
        <v>0</v>
      </c>
      <c r="O30" s="1">
        <f t="shared" si="5"/>
        <v>0</v>
      </c>
      <c r="P30" s="1">
        <f t="shared" si="5"/>
        <v>0</v>
      </c>
      <c r="Q30" s="1">
        <f t="shared" si="5"/>
        <v>0</v>
      </c>
      <c r="R30" s="1">
        <f t="shared" si="5"/>
        <v>0</v>
      </c>
      <c r="S30" s="1">
        <f t="shared" si="5"/>
        <v>0</v>
      </c>
      <c r="T30" s="1">
        <f t="shared" si="5"/>
        <v>0</v>
      </c>
      <c r="U30" s="1">
        <f t="shared" si="5"/>
        <v>0</v>
      </c>
      <c r="V30" s="1">
        <f t="shared" si="5"/>
        <v>0</v>
      </c>
      <c r="W30" s="1">
        <f t="shared" si="5"/>
        <v>0</v>
      </c>
      <c r="X30" s="1">
        <f t="shared" si="5"/>
        <v>0</v>
      </c>
      <c r="Y30" s="1">
        <f t="shared" si="5"/>
        <v>0</v>
      </c>
      <c r="Z30" s="1">
        <f t="shared" si="5"/>
        <v>0</v>
      </c>
      <c r="AA30" s="1">
        <f t="shared" si="5"/>
        <v>0</v>
      </c>
      <c r="AB30" s="1">
        <f t="shared" si="5"/>
        <v>0</v>
      </c>
      <c r="AC30" s="1">
        <f t="shared" si="5"/>
        <v>0</v>
      </c>
      <c r="AD30" s="1">
        <f t="shared" si="5"/>
        <v>0</v>
      </c>
      <c r="AE30" s="1">
        <f t="shared" si="5"/>
        <v>0</v>
      </c>
      <c r="AF30" s="1">
        <f t="shared" si="5"/>
        <v>0</v>
      </c>
      <c r="AG30" s="1">
        <f t="shared" si="5"/>
        <v>0</v>
      </c>
      <c r="AH30" s="1">
        <f t="shared" si="5"/>
        <v>0</v>
      </c>
      <c r="AI30" s="1">
        <f t="shared" si="5"/>
        <v>0</v>
      </c>
      <c r="AJ30" s="1">
        <f aca="true" t="shared" si="6" ref="AJ30:BD30">COUNTIF(AJ33:AJ41,"●")</f>
        <v>0</v>
      </c>
      <c r="AK30" s="1">
        <f t="shared" si="6"/>
        <v>0</v>
      </c>
      <c r="AL30" s="1">
        <f t="shared" si="6"/>
        <v>0</v>
      </c>
      <c r="AM30" s="1">
        <f t="shared" si="6"/>
        <v>0</v>
      </c>
      <c r="AN30" s="1">
        <f t="shared" si="6"/>
        <v>0</v>
      </c>
      <c r="AO30" s="1">
        <f t="shared" si="6"/>
        <v>0</v>
      </c>
      <c r="AP30" s="1">
        <f t="shared" si="6"/>
        <v>0</v>
      </c>
      <c r="AQ30" s="1">
        <f t="shared" si="6"/>
        <v>0</v>
      </c>
      <c r="AR30" s="1">
        <f t="shared" si="6"/>
        <v>0</v>
      </c>
      <c r="AS30" s="1">
        <f t="shared" si="6"/>
        <v>0</v>
      </c>
      <c r="AT30" s="1">
        <f t="shared" si="6"/>
        <v>0</v>
      </c>
      <c r="AU30" s="1">
        <f t="shared" si="6"/>
        <v>0</v>
      </c>
      <c r="AV30" s="1">
        <f t="shared" si="6"/>
        <v>0</v>
      </c>
      <c r="AW30" s="1">
        <f t="shared" si="6"/>
        <v>0</v>
      </c>
      <c r="AX30" s="1">
        <f t="shared" si="6"/>
        <v>0</v>
      </c>
      <c r="AY30" s="1">
        <f t="shared" si="6"/>
        <v>0</v>
      </c>
      <c r="AZ30" s="1">
        <f t="shared" si="6"/>
        <v>0</v>
      </c>
      <c r="BA30" s="1">
        <f t="shared" si="6"/>
        <v>0</v>
      </c>
      <c r="BB30" s="1">
        <f t="shared" si="6"/>
        <v>0</v>
      </c>
      <c r="BC30" s="1">
        <f t="shared" si="6"/>
        <v>0</v>
      </c>
      <c r="BD30" s="1">
        <f t="shared" si="6"/>
        <v>0</v>
      </c>
      <c r="BE30" s="1"/>
    </row>
    <row r="31" spans="1:57" ht="16.5">
      <c r="A31" s="58" t="s">
        <v>9</v>
      </c>
      <c r="B31" s="61"/>
      <c r="C31" s="69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/>
      <c r="AO31" s="266"/>
      <c r="AP31" s="266"/>
      <c r="AQ31" s="266"/>
      <c r="AR31" s="266"/>
      <c r="AS31" s="266"/>
      <c r="AT31" s="266"/>
      <c r="AU31" s="266"/>
      <c r="AV31" s="266"/>
      <c r="AW31" s="266"/>
      <c r="AX31" s="266"/>
      <c r="AY31" s="266"/>
      <c r="AZ31" s="266"/>
      <c r="BA31" s="266"/>
      <c r="BB31" s="266"/>
      <c r="BC31" s="266"/>
      <c r="BD31" s="266"/>
      <c r="BE31" s="266"/>
    </row>
    <row r="32" spans="1:57" ht="14.25" customHeight="1">
      <c r="A32" s="57" t="s">
        <v>38</v>
      </c>
      <c r="B32" s="57" t="s">
        <v>39</v>
      </c>
      <c r="C32" s="29" t="s">
        <v>40</v>
      </c>
      <c r="D32" s="29">
        <v>1</v>
      </c>
      <c r="E32" s="29">
        <v>2</v>
      </c>
      <c r="F32" s="29">
        <v>3</v>
      </c>
      <c r="G32" s="29">
        <v>4</v>
      </c>
      <c r="H32" s="29">
        <v>5</v>
      </c>
      <c r="I32" s="29">
        <v>6</v>
      </c>
      <c r="J32" s="29">
        <v>7</v>
      </c>
      <c r="K32" s="29">
        <v>8</v>
      </c>
      <c r="L32" s="29">
        <v>9</v>
      </c>
      <c r="M32" s="29">
        <v>10</v>
      </c>
      <c r="N32" s="29">
        <v>11</v>
      </c>
      <c r="O32" s="29">
        <v>12</v>
      </c>
      <c r="P32" s="29">
        <v>13</v>
      </c>
      <c r="Q32" s="29">
        <v>14</v>
      </c>
      <c r="R32" s="29">
        <v>15</v>
      </c>
      <c r="S32" s="29">
        <v>16</v>
      </c>
      <c r="T32" s="29">
        <v>17</v>
      </c>
      <c r="U32" s="29">
        <v>18</v>
      </c>
      <c r="V32" s="29">
        <v>19</v>
      </c>
      <c r="W32" s="29">
        <v>20</v>
      </c>
      <c r="X32" s="29">
        <v>21</v>
      </c>
      <c r="Y32" s="29">
        <v>22</v>
      </c>
      <c r="Z32" s="29">
        <v>23</v>
      </c>
      <c r="AA32" s="29">
        <v>24</v>
      </c>
      <c r="AB32" s="29">
        <v>25</v>
      </c>
      <c r="AC32" s="29">
        <v>26</v>
      </c>
      <c r="AD32" s="29">
        <v>27</v>
      </c>
      <c r="AE32" s="29">
        <v>28</v>
      </c>
      <c r="AF32" s="29">
        <v>29</v>
      </c>
      <c r="AG32" s="29">
        <v>30</v>
      </c>
      <c r="AH32" s="29">
        <v>31</v>
      </c>
      <c r="AI32" s="29">
        <v>32</v>
      </c>
      <c r="AJ32" s="29">
        <v>33</v>
      </c>
      <c r="AK32" s="29">
        <v>34</v>
      </c>
      <c r="AL32" s="29">
        <v>35</v>
      </c>
      <c r="AM32" s="29">
        <v>36</v>
      </c>
      <c r="AN32" s="29">
        <v>37</v>
      </c>
      <c r="AO32" s="29">
        <v>38</v>
      </c>
      <c r="AP32" s="29">
        <v>39</v>
      </c>
      <c r="AQ32" s="29">
        <v>40</v>
      </c>
      <c r="AR32" s="29">
        <v>41</v>
      </c>
      <c r="AS32" s="29">
        <v>42</v>
      </c>
      <c r="AT32" s="29">
        <v>43</v>
      </c>
      <c r="AU32" s="29">
        <v>44</v>
      </c>
      <c r="AV32" s="29">
        <v>45</v>
      </c>
      <c r="AW32" s="29">
        <v>46</v>
      </c>
      <c r="AX32" s="29">
        <v>47</v>
      </c>
      <c r="AY32" s="29">
        <v>48</v>
      </c>
      <c r="AZ32" s="29">
        <v>49</v>
      </c>
      <c r="BA32" s="29">
        <v>50</v>
      </c>
      <c r="BB32" s="29">
        <v>51</v>
      </c>
      <c r="BC32" s="29">
        <v>52</v>
      </c>
      <c r="BD32" s="29">
        <v>53</v>
      </c>
      <c r="BE32" s="29">
        <v>54</v>
      </c>
    </row>
    <row r="33" spans="1:57" ht="16.5">
      <c r="A33" s="53" t="s">
        <v>140</v>
      </c>
      <c r="B33" s="2" t="s">
        <v>22</v>
      </c>
      <c r="C33" s="1">
        <f aca="true" t="shared" si="7" ref="C33:C39">COUNTIF(D33:BE33,"●")</f>
        <v>6</v>
      </c>
      <c r="D33" s="70" t="s">
        <v>133</v>
      </c>
      <c r="E33" s="70" t="s">
        <v>101</v>
      </c>
      <c r="F33" s="70" t="s">
        <v>101</v>
      </c>
      <c r="G33" s="70" t="s">
        <v>101</v>
      </c>
      <c r="H33" s="70" t="s">
        <v>101</v>
      </c>
      <c r="I33" s="70" t="s">
        <v>101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ht="16.5">
      <c r="A34" s="53" t="s">
        <v>141</v>
      </c>
      <c r="B34" s="2" t="s">
        <v>22</v>
      </c>
      <c r="C34" s="1">
        <f t="shared" si="7"/>
        <v>6</v>
      </c>
      <c r="D34" s="70" t="s">
        <v>133</v>
      </c>
      <c r="E34" s="70" t="s">
        <v>101</v>
      </c>
      <c r="F34" s="70" t="s">
        <v>101</v>
      </c>
      <c r="G34" s="70" t="s">
        <v>101</v>
      </c>
      <c r="H34" s="70" t="s">
        <v>101</v>
      </c>
      <c r="I34" s="70" t="s">
        <v>101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ht="16.5">
      <c r="A35" s="53" t="s">
        <v>96</v>
      </c>
      <c r="B35" s="2" t="s">
        <v>22</v>
      </c>
      <c r="C35" s="1">
        <f t="shared" si="7"/>
        <v>0</v>
      </c>
      <c r="D35" s="1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53" t="s">
        <v>142</v>
      </c>
      <c r="B36" s="2" t="s">
        <v>22</v>
      </c>
      <c r="C36" s="1">
        <f t="shared" si="7"/>
        <v>5</v>
      </c>
      <c r="D36" s="70" t="s">
        <v>133</v>
      </c>
      <c r="E36" s="70" t="s">
        <v>101</v>
      </c>
      <c r="F36" s="70" t="s">
        <v>101</v>
      </c>
      <c r="G36" s="2"/>
      <c r="H36" s="70" t="s">
        <v>101</v>
      </c>
      <c r="I36" s="70" t="s">
        <v>101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53" t="s">
        <v>143</v>
      </c>
      <c r="B37" s="2" t="s">
        <v>22</v>
      </c>
      <c r="C37" s="1">
        <f t="shared" si="7"/>
        <v>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6.5">
      <c r="A38" s="53" t="s">
        <v>54</v>
      </c>
      <c r="B38" s="2" t="s">
        <v>22</v>
      </c>
      <c r="C38" s="1">
        <f t="shared" si="7"/>
        <v>2</v>
      </c>
      <c r="D38" s="70" t="s">
        <v>133</v>
      </c>
      <c r="E38" s="2"/>
      <c r="F38" s="2"/>
      <c r="G38" s="2"/>
      <c r="H38" s="70" t="s">
        <v>101</v>
      </c>
      <c r="I38" s="70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6.5">
      <c r="A39" s="53" t="s">
        <v>144</v>
      </c>
      <c r="B39" s="2" t="s">
        <v>22</v>
      </c>
      <c r="C39" s="1">
        <f t="shared" si="7"/>
        <v>5</v>
      </c>
      <c r="D39" s="70" t="s">
        <v>133</v>
      </c>
      <c r="E39" s="70" t="s">
        <v>101</v>
      </c>
      <c r="F39" s="70" t="s">
        <v>101</v>
      </c>
      <c r="G39" s="2"/>
      <c r="H39" s="70" t="s">
        <v>101</v>
      </c>
      <c r="I39" s="70" t="s">
        <v>101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59"/>
      <c r="B40" s="57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59"/>
      <c r="B41" s="57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</sheetData>
  <sheetProtection/>
  <mergeCells count="6">
    <mergeCell ref="D5:BE5"/>
    <mergeCell ref="D16:BE16"/>
    <mergeCell ref="D3:BE3"/>
    <mergeCell ref="D18:BE18"/>
    <mergeCell ref="D29:BE29"/>
    <mergeCell ref="D31:BE31"/>
  </mergeCells>
  <conditionalFormatting sqref="A7:A13 A20:A26 A33:A41">
    <cfRule type="expression" priority="46" dxfId="189" stopIfTrue="1">
      <formula>B7="신"</formula>
    </cfRule>
    <cfRule type="expression" priority="47" dxfId="190" stopIfTrue="1">
      <formula>ISERROR(A7)</formula>
    </cfRule>
  </conditionalFormatting>
  <conditionalFormatting sqref="AZ40:BE41 D40:AU41 AF39:BE39 AF33:AU38 AZ33:BE38 AV33:AY36 AH21:AI23 AP20:AP24 AL26 BA25:BE26 Y26:AC26 X24 AW26 AN26:AP26 AQ25:AS26 AH20:AN20 AT26:AU26 AY26:AZ26 V20:X23 BA20:BE23 S20:U24 O24:O26 R20:R26 Q20:Q22 P20:P24 P25:Q26 S25:X26 Y25:AB25 Y20 Y22:Y23 D25:N26 AV25:AV26 Z20:AC23 AD20:AD25 AE26 AE20:AE23 AF20:AG22 AG23:AG24 AF25:AI26 AJ21:AK26 AL25:AN25 AT23 AO20:AO23 AL21:AL23 AM21:AM24 AN21:AN23 AT20:AU21 AQ20:AS23 AV21 AW20:AW23 AU22:AV23 AY22:AZ23 AY24:BE24 AX20:AY21 AX22:AX26 D11:D12 AB7:AB13 BA7:BE11 AL7 D13:U13 BA13:BE13 W13:AA13 AC7:AC9 AC11:AC13 AD7:AD13 AE7:AE9 AE11:AE13 AN7:AP7 AM7:AM13 AL9:AL13 AN9:AN13 AO8:AP13 AF7:AK13 AT7:AT11 AS7:AS10 AQ7:AR13 AU13:AV13 AX12:AX13 AU7:AV7 AU9:AU11 AW7:AW13 AS12:AV12 AV8:AV11 AY8 AY10:AY11 AY13 AX7:AY7 AX9:AZ9 AY12:BE12 B33:B41 B20:B26 D36:D39 G24:M24 D24 G20:O23 F20:F22 E20:E24 D33:E34 E33:AE39 B7:B13 E7:AA12 I20:I24 I33:I40">
    <cfRule type="expression" priority="48" dxfId="189" stopIfTrue="1">
      <formula>B7="신"</formula>
    </cfRule>
  </conditionalFormatting>
  <conditionalFormatting sqref="AV40:AY41 AV37:AY38 AM26 AC25 AO25:AP25 AT25:AU25 AW25 AY25:AZ25 V24:W24 AT22 Q23:Q24 Y21 AL24 AZ20:AZ21 AF23:AF24 Y24:AC24 AD26 AE24:AE25 AN24:AO24 AV20 AQ24:AW24 AH24:AI24 AZ13 AS11 AZ10:AZ11 AN8 AU8 AE10 AL8 AX8 AZ7:AZ8 AX10:AX11 V13 AC10 AS13:AT13 C29:C30 C16:C17 C3:C4 D7:D11 D20:D24 D33:D36 D38:D39 E8:E11 E20:E21">
    <cfRule type="cellIs" priority="49" dxfId="190" operator="equal" stopIfTrue="1">
      <formula>0</formula>
    </cfRule>
  </conditionalFormatting>
  <conditionalFormatting sqref="E23">
    <cfRule type="cellIs" priority="35" dxfId="190" operator="equal" stopIfTrue="1">
      <formula>0</formula>
    </cfRule>
  </conditionalFormatting>
  <conditionalFormatting sqref="E24">
    <cfRule type="cellIs" priority="34" dxfId="190" operator="equal" stopIfTrue="1">
      <formula>0</formula>
    </cfRule>
  </conditionalFormatting>
  <conditionalFormatting sqref="E33:E34">
    <cfRule type="cellIs" priority="33" dxfId="190" operator="equal" stopIfTrue="1">
      <formula>0</formula>
    </cfRule>
  </conditionalFormatting>
  <conditionalFormatting sqref="F36">
    <cfRule type="cellIs" priority="32" dxfId="190" operator="equal" stopIfTrue="1">
      <formula>0</formula>
    </cfRule>
  </conditionalFormatting>
  <conditionalFormatting sqref="E36">
    <cfRule type="cellIs" priority="31" dxfId="190" operator="equal" stopIfTrue="1">
      <formula>0</formula>
    </cfRule>
  </conditionalFormatting>
  <conditionalFormatting sqref="E39">
    <cfRule type="cellIs" priority="30" dxfId="190" operator="equal" stopIfTrue="1">
      <formula>0</formula>
    </cfRule>
  </conditionalFormatting>
  <conditionalFormatting sqref="F8:F11">
    <cfRule type="cellIs" priority="29" dxfId="190" operator="equal" stopIfTrue="1">
      <formula>0</formula>
    </cfRule>
  </conditionalFormatting>
  <conditionalFormatting sqref="F24">
    <cfRule type="expression" priority="28" dxfId="189" stopIfTrue="1">
      <formula>F24="신"</formula>
    </cfRule>
  </conditionalFormatting>
  <conditionalFormatting sqref="F24">
    <cfRule type="cellIs" priority="27" dxfId="190" operator="equal" stopIfTrue="1">
      <formula>0</formula>
    </cfRule>
  </conditionalFormatting>
  <conditionalFormatting sqref="F33:F34">
    <cfRule type="cellIs" priority="26" dxfId="190" operator="equal" stopIfTrue="1">
      <formula>0</formula>
    </cfRule>
  </conditionalFormatting>
  <conditionalFormatting sqref="F36">
    <cfRule type="cellIs" priority="25" dxfId="190" operator="equal" stopIfTrue="1">
      <formula>0</formula>
    </cfRule>
  </conditionalFormatting>
  <conditionalFormatting sqref="F39">
    <cfRule type="cellIs" priority="24" dxfId="190" operator="equal" stopIfTrue="1">
      <formula>0</formula>
    </cfRule>
  </conditionalFormatting>
  <conditionalFormatting sqref="G9">
    <cfRule type="cellIs" priority="23" dxfId="190" operator="equal" stopIfTrue="1">
      <formula>0</formula>
    </cfRule>
  </conditionalFormatting>
  <conditionalFormatting sqref="G11">
    <cfRule type="cellIs" priority="22" dxfId="190" operator="equal" stopIfTrue="1">
      <formula>0</formula>
    </cfRule>
  </conditionalFormatting>
  <conditionalFormatting sqref="G33:G34">
    <cfRule type="cellIs" priority="21" dxfId="190" operator="equal" stopIfTrue="1">
      <formula>0</formula>
    </cfRule>
  </conditionalFormatting>
  <conditionalFormatting sqref="H8:H11">
    <cfRule type="cellIs" priority="20" dxfId="190" operator="equal" stopIfTrue="1">
      <formula>0</formula>
    </cfRule>
  </conditionalFormatting>
  <conditionalFormatting sqref="H36">
    <cfRule type="cellIs" priority="19" dxfId="190" operator="equal" stopIfTrue="1">
      <formula>0</formula>
    </cfRule>
  </conditionalFormatting>
  <conditionalFormatting sqref="H33:H34">
    <cfRule type="cellIs" priority="18" dxfId="190" operator="equal" stopIfTrue="1">
      <formula>0</formula>
    </cfRule>
  </conditionalFormatting>
  <conditionalFormatting sqref="H36">
    <cfRule type="cellIs" priority="17" dxfId="190" operator="equal" stopIfTrue="1">
      <formula>0</formula>
    </cfRule>
  </conditionalFormatting>
  <conditionalFormatting sqref="H39">
    <cfRule type="cellIs" priority="16" dxfId="190" operator="equal" stopIfTrue="1">
      <formula>0</formula>
    </cfRule>
  </conditionalFormatting>
  <conditionalFormatting sqref="H38">
    <cfRule type="cellIs" priority="15" dxfId="190" operator="equal" stopIfTrue="1">
      <formula>0</formula>
    </cfRule>
  </conditionalFormatting>
  <conditionalFormatting sqref="I8:I11">
    <cfRule type="cellIs" priority="14" dxfId="190" operator="equal" stopIfTrue="1">
      <formula>0</formula>
    </cfRule>
  </conditionalFormatting>
  <conditionalFormatting sqref="I7">
    <cfRule type="cellIs" priority="13" dxfId="190" operator="equal" stopIfTrue="1">
      <formula>0</formula>
    </cfRule>
  </conditionalFormatting>
  <conditionalFormatting sqref="I12">
    <cfRule type="cellIs" priority="12" dxfId="190" operator="equal" stopIfTrue="1">
      <formula>0</formula>
    </cfRule>
  </conditionalFormatting>
  <conditionalFormatting sqref="H12">
    <cfRule type="cellIs" priority="11" dxfId="190" operator="equal" stopIfTrue="1">
      <formula>0</formula>
    </cfRule>
  </conditionalFormatting>
  <conditionalFormatting sqref="E12">
    <cfRule type="cellIs" priority="10" dxfId="190" operator="equal" stopIfTrue="1">
      <formula>0</formula>
    </cfRule>
  </conditionalFormatting>
  <conditionalFormatting sqref="F12">
    <cfRule type="cellIs" priority="9" dxfId="190" operator="equal" stopIfTrue="1">
      <formula>0</formula>
    </cfRule>
  </conditionalFormatting>
  <conditionalFormatting sqref="I20:I21">
    <cfRule type="cellIs" priority="8" dxfId="190" operator="equal" stopIfTrue="1">
      <formula>0</formula>
    </cfRule>
  </conditionalFormatting>
  <conditionalFormatting sqref="I23">
    <cfRule type="cellIs" priority="7" dxfId="190" operator="equal" stopIfTrue="1">
      <formula>0</formula>
    </cfRule>
  </conditionalFormatting>
  <conditionalFormatting sqref="I24">
    <cfRule type="cellIs" priority="6" dxfId="190" operator="equal" stopIfTrue="1">
      <formula>0</formula>
    </cfRule>
  </conditionalFormatting>
  <conditionalFormatting sqref="I36">
    <cfRule type="cellIs" priority="5" dxfId="190" operator="equal" stopIfTrue="1">
      <formula>0</formula>
    </cfRule>
  </conditionalFormatting>
  <conditionalFormatting sqref="I33:I34">
    <cfRule type="cellIs" priority="4" dxfId="190" operator="equal" stopIfTrue="1">
      <formula>0</formula>
    </cfRule>
  </conditionalFormatting>
  <conditionalFormatting sqref="I36">
    <cfRule type="cellIs" priority="3" dxfId="190" operator="equal" stopIfTrue="1">
      <formula>0</formula>
    </cfRule>
  </conditionalFormatting>
  <conditionalFormatting sqref="I39">
    <cfRule type="cellIs" priority="2" dxfId="190" operator="equal" stopIfTrue="1">
      <formula>0</formula>
    </cfRule>
  </conditionalFormatting>
  <conditionalFormatting sqref="I38">
    <cfRule type="cellIs" priority="1" dxfId="190" operator="equal" stopIfTrue="1">
      <formula>0</formula>
    </cfRule>
  </conditionalFormatting>
  <dataValidations count="2">
    <dataValidation type="list" allowBlank="1" showInputMessage="1" showErrorMessage="1" sqref="A31 A5 A18">
      <formula1>"누계,등반"</formula1>
    </dataValidation>
    <dataValidation type="list" allowBlank="1" showInputMessage="1" showErrorMessage="1" sqref="A30 A4 A17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D28"/>
  <sheetViews>
    <sheetView zoomScalePageLayoutView="0" workbookViewId="0" topLeftCell="A7">
      <pane xSplit="2" topLeftCell="C1" activePane="topRight" state="frozen"/>
      <selection pane="topLeft" activeCell="A1" sqref="A1"/>
      <selection pane="topRight" activeCell="H27" sqref="H27"/>
    </sheetView>
  </sheetViews>
  <sheetFormatPr defaultColWidth="9.140625" defaultRowHeight="19.5" customHeight="1"/>
  <cols>
    <col min="1" max="1" width="5.57421875" style="47" customWidth="1"/>
    <col min="2" max="2" width="2.57421875" style="80" customWidth="1"/>
    <col min="3" max="20" width="2.421875" style="80" customWidth="1"/>
    <col min="21" max="21" width="2.421875" style="47" customWidth="1"/>
    <col min="22" max="56" width="2.421875" style="80" customWidth="1"/>
    <col min="57" max="16384" width="9.00390625" style="80" customWidth="1"/>
  </cols>
  <sheetData>
    <row r="1" spans="1:56" ht="19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6" t="s">
        <v>98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10</v>
      </c>
      <c r="B3" s="4" t="s">
        <v>12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45" t="s">
        <v>67</v>
      </c>
      <c r="B4" s="4">
        <f>SUM(C4:BD4)</f>
        <v>29</v>
      </c>
      <c r="C4" s="4"/>
      <c r="D4" s="4"/>
      <c r="E4" s="79">
        <v>28</v>
      </c>
      <c r="F4" s="4"/>
      <c r="G4" s="4"/>
      <c r="H4" s="4">
        <v>1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45" t="s">
        <v>68</v>
      </c>
      <c r="B5" s="4">
        <f aca="true" t="shared" si="0" ref="B5:B28">SUM(C5:BD5)</f>
        <v>23</v>
      </c>
      <c r="C5" s="4"/>
      <c r="D5" s="4"/>
      <c r="E5" s="4">
        <v>14</v>
      </c>
      <c r="F5" s="4"/>
      <c r="G5" s="4">
        <v>9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45" t="s">
        <v>69</v>
      </c>
      <c r="B6" s="4">
        <f t="shared" si="0"/>
        <v>72</v>
      </c>
      <c r="C6" s="4"/>
      <c r="D6" s="4"/>
      <c r="E6" s="4">
        <v>2</v>
      </c>
      <c r="F6" s="4"/>
      <c r="G6" s="4">
        <v>35</v>
      </c>
      <c r="H6" s="4">
        <v>35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45" t="s">
        <v>70</v>
      </c>
      <c r="B7" s="4">
        <f t="shared" si="0"/>
        <v>88</v>
      </c>
      <c r="C7" s="4"/>
      <c r="D7" s="4">
        <v>4</v>
      </c>
      <c r="E7" s="4">
        <v>14</v>
      </c>
      <c r="F7" s="4"/>
      <c r="G7" s="4">
        <v>35</v>
      </c>
      <c r="H7" s="4">
        <v>35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45" t="s">
        <v>99</v>
      </c>
      <c r="B8" s="4">
        <f t="shared" si="0"/>
        <v>28</v>
      </c>
      <c r="C8" s="4"/>
      <c r="D8" s="4"/>
      <c r="E8" s="4">
        <v>28</v>
      </c>
      <c r="F8" s="4"/>
      <c r="G8" s="79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45" t="s">
        <v>195</v>
      </c>
      <c r="B9" s="4">
        <f t="shared" si="0"/>
        <v>2</v>
      </c>
      <c r="C9" s="4"/>
      <c r="D9" s="4"/>
      <c r="E9" s="79"/>
      <c r="F9" s="79"/>
      <c r="G9" s="79"/>
      <c r="H9" s="4">
        <v>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45"/>
      <c r="B10" s="4">
        <f t="shared" si="0"/>
        <v>0</v>
      </c>
      <c r="C10" s="4"/>
      <c r="D10" s="4"/>
      <c r="E10" s="79"/>
      <c r="F10" s="4"/>
      <c r="G10" s="79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267" t="s">
        <v>15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D11" s="269"/>
    </row>
    <row r="12" spans="1:56" ht="19.5" customHeight="1">
      <c r="A12" s="270" t="s">
        <v>102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268"/>
      <c r="AP12" s="268"/>
      <c r="AQ12" s="268"/>
      <c r="AR12" s="268"/>
      <c r="AS12" s="268"/>
      <c r="AT12" s="268"/>
      <c r="AU12" s="268"/>
      <c r="AV12" s="268"/>
      <c r="AW12" s="268"/>
      <c r="AX12" s="268"/>
      <c r="AY12" s="268"/>
      <c r="AZ12" s="268"/>
      <c r="BA12" s="268"/>
      <c r="BB12" s="268"/>
      <c r="BC12" s="268"/>
      <c r="BD12" s="269"/>
    </row>
    <row r="13" spans="1:56" ht="19.5" customHeight="1">
      <c r="A13" s="4" t="s">
        <v>10</v>
      </c>
      <c r="B13" s="4" t="s">
        <v>12</v>
      </c>
      <c r="C13" s="4">
        <v>1</v>
      </c>
      <c r="D13" s="4">
        <v>2</v>
      </c>
      <c r="E13" s="4">
        <v>3</v>
      </c>
      <c r="F13" s="4">
        <v>4</v>
      </c>
      <c r="G13" s="4">
        <v>5</v>
      </c>
      <c r="H13" s="4">
        <v>6</v>
      </c>
      <c r="I13" s="4">
        <v>7</v>
      </c>
      <c r="J13" s="4">
        <v>8</v>
      </c>
      <c r="K13" s="4">
        <v>9</v>
      </c>
      <c r="L13" s="4">
        <v>10</v>
      </c>
      <c r="M13" s="4">
        <v>11</v>
      </c>
      <c r="N13" s="4">
        <v>12</v>
      </c>
      <c r="O13" s="4">
        <v>13</v>
      </c>
      <c r="P13" s="4">
        <v>14</v>
      </c>
      <c r="Q13" s="4">
        <v>15</v>
      </c>
      <c r="R13" s="4">
        <v>16</v>
      </c>
      <c r="S13" s="4">
        <v>17</v>
      </c>
      <c r="T13" s="4">
        <v>18</v>
      </c>
      <c r="U13" s="4">
        <v>19</v>
      </c>
      <c r="V13" s="4">
        <v>20</v>
      </c>
      <c r="W13" s="4">
        <v>21</v>
      </c>
      <c r="X13" s="4">
        <v>22</v>
      </c>
      <c r="Y13" s="4">
        <v>23</v>
      </c>
      <c r="Z13" s="4">
        <v>24</v>
      </c>
      <c r="AA13" s="4">
        <v>25</v>
      </c>
      <c r="AB13" s="4">
        <v>26</v>
      </c>
      <c r="AC13" s="4">
        <v>27</v>
      </c>
      <c r="AD13" s="4">
        <v>28</v>
      </c>
      <c r="AE13" s="4">
        <v>29</v>
      </c>
      <c r="AF13" s="4">
        <v>30</v>
      </c>
      <c r="AG13" s="4">
        <v>31</v>
      </c>
      <c r="AH13" s="4">
        <v>32</v>
      </c>
      <c r="AI13" s="4">
        <v>33</v>
      </c>
      <c r="AJ13" s="4">
        <v>34</v>
      </c>
      <c r="AK13" s="4">
        <v>35</v>
      </c>
      <c r="AL13" s="4">
        <v>36</v>
      </c>
      <c r="AM13" s="4">
        <v>37</v>
      </c>
      <c r="AN13" s="4">
        <v>38</v>
      </c>
      <c r="AO13" s="4">
        <v>39</v>
      </c>
      <c r="AP13" s="4">
        <v>40</v>
      </c>
      <c r="AQ13" s="4">
        <v>41</v>
      </c>
      <c r="AR13" s="4">
        <v>42</v>
      </c>
      <c r="AS13" s="4">
        <v>43</v>
      </c>
      <c r="AT13" s="4">
        <v>44</v>
      </c>
      <c r="AU13" s="4">
        <v>45</v>
      </c>
      <c r="AV13" s="4">
        <v>46</v>
      </c>
      <c r="AW13" s="4">
        <v>47</v>
      </c>
      <c r="AX13" s="4">
        <v>48</v>
      </c>
      <c r="AY13" s="4">
        <v>49</v>
      </c>
      <c r="AZ13" s="4">
        <v>50</v>
      </c>
      <c r="BA13" s="4">
        <v>51</v>
      </c>
      <c r="BB13" s="4">
        <v>52</v>
      </c>
      <c r="BC13" s="4">
        <v>53</v>
      </c>
      <c r="BD13" s="4">
        <v>54</v>
      </c>
    </row>
    <row r="14" spans="1:56" ht="19.5" customHeight="1">
      <c r="A14" s="45" t="s">
        <v>71</v>
      </c>
      <c r="B14" s="4">
        <f t="shared" si="0"/>
        <v>3</v>
      </c>
      <c r="C14" s="4"/>
      <c r="D14" s="4"/>
      <c r="E14" s="79"/>
      <c r="F14" s="4"/>
      <c r="G14" s="4">
        <v>3</v>
      </c>
      <c r="H14" s="79"/>
      <c r="I14" s="79"/>
      <c r="J14" s="4"/>
      <c r="K14" s="4"/>
      <c r="L14" s="79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 ht="19.5" customHeight="1">
      <c r="A15" s="45" t="s">
        <v>72</v>
      </c>
      <c r="B15" s="4">
        <f t="shared" si="0"/>
        <v>0</v>
      </c>
      <c r="C15" s="4"/>
      <c r="D15" s="4"/>
      <c r="E15" s="79"/>
      <c r="F15" s="79"/>
      <c r="G15" s="79"/>
      <c r="H15" s="79"/>
      <c r="I15" s="79"/>
      <c r="J15" s="79"/>
      <c r="K15" s="79"/>
      <c r="L15" s="79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 ht="19.5" customHeight="1">
      <c r="A16" s="45" t="s">
        <v>73</v>
      </c>
      <c r="B16" s="4">
        <f t="shared" si="0"/>
        <v>3</v>
      </c>
      <c r="C16" s="4"/>
      <c r="D16" s="4"/>
      <c r="E16" s="79">
        <v>3</v>
      </c>
      <c r="F16" s="4"/>
      <c r="G16" s="79"/>
      <c r="H16" s="79"/>
      <c r="I16" s="79"/>
      <c r="J16" s="79"/>
      <c r="K16" s="79"/>
      <c r="L16" s="79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45"/>
      <c r="B17" s="4">
        <f t="shared" si="0"/>
        <v>0</v>
      </c>
      <c r="C17" s="4"/>
      <c r="D17" s="4"/>
      <c r="E17" s="79"/>
      <c r="F17" s="4"/>
      <c r="G17" s="79"/>
      <c r="H17" s="4"/>
      <c r="I17" s="4"/>
      <c r="J17" s="4"/>
      <c r="K17" s="79"/>
      <c r="L17" s="79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45"/>
      <c r="B18" s="4">
        <f t="shared" si="0"/>
        <v>0</v>
      </c>
      <c r="C18" s="4"/>
      <c r="D18" s="4"/>
      <c r="E18" s="79"/>
      <c r="F18" s="4"/>
      <c r="G18" s="4"/>
      <c r="H18" s="79"/>
      <c r="I18" s="79"/>
      <c r="J18" s="79"/>
      <c r="K18" s="79"/>
      <c r="L18" s="79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267" t="s">
        <v>1</v>
      </c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  <c r="AY19" s="268"/>
      <c r="AZ19" s="268"/>
      <c r="BA19" s="268"/>
      <c r="BB19" s="268"/>
      <c r="BC19" s="268"/>
      <c r="BD19" s="269"/>
    </row>
    <row r="20" spans="1:56" ht="19.5" customHeight="1">
      <c r="A20" s="270" t="s">
        <v>59</v>
      </c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  <c r="AZ20" s="268"/>
      <c r="BA20" s="268"/>
      <c r="BB20" s="268"/>
      <c r="BC20" s="268"/>
      <c r="BD20" s="269"/>
    </row>
    <row r="21" spans="1:56" ht="19.5" customHeight="1">
      <c r="A21" s="4" t="s">
        <v>10</v>
      </c>
      <c r="B21" s="4" t="s">
        <v>12</v>
      </c>
      <c r="C21" s="4">
        <v>1</v>
      </c>
      <c r="D21" s="4">
        <v>2</v>
      </c>
      <c r="E21" s="4">
        <v>3</v>
      </c>
      <c r="F21" s="4">
        <v>4</v>
      </c>
      <c r="G21" s="4">
        <v>5</v>
      </c>
      <c r="H21" s="4">
        <v>6</v>
      </c>
      <c r="I21" s="4">
        <v>7</v>
      </c>
      <c r="J21" s="4">
        <v>8</v>
      </c>
      <c r="K21" s="4">
        <v>9</v>
      </c>
      <c r="L21" s="4">
        <v>10</v>
      </c>
      <c r="M21" s="4">
        <v>11</v>
      </c>
      <c r="N21" s="4">
        <v>12</v>
      </c>
      <c r="O21" s="4">
        <v>13</v>
      </c>
      <c r="P21" s="4">
        <v>14</v>
      </c>
      <c r="Q21" s="4">
        <v>15</v>
      </c>
      <c r="R21" s="4">
        <v>16</v>
      </c>
      <c r="S21" s="4">
        <v>17</v>
      </c>
      <c r="T21" s="4">
        <v>18</v>
      </c>
      <c r="U21" s="4">
        <v>19</v>
      </c>
      <c r="V21" s="4">
        <v>20</v>
      </c>
      <c r="W21" s="4">
        <v>21</v>
      </c>
      <c r="X21" s="4">
        <v>22</v>
      </c>
      <c r="Y21" s="4">
        <v>23</v>
      </c>
      <c r="Z21" s="4">
        <v>24</v>
      </c>
      <c r="AA21" s="4">
        <v>25</v>
      </c>
      <c r="AB21" s="4">
        <v>26</v>
      </c>
      <c r="AC21" s="4">
        <v>27</v>
      </c>
      <c r="AD21" s="4">
        <v>28</v>
      </c>
      <c r="AE21" s="4">
        <v>29</v>
      </c>
      <c r="AF21" s="4">
        <v>30</v>
      </c>
      <c r="AG21" s="4">
        <v>31</v>
      </c>
      <c r="AH21" s="4">
        <v>32</v>
      </c>
      <c r="AI21" s="4">
        <v>33</v>
      </c>
      <c r="AJ21" s="4">
        <v>34</v>
      </c>
      <c r="AK21" s="4">
        <v>35</v>
      </c>
      <c r="AL21" s="4">
        <v>36</v>
      </c>
      <c r="AM21" s="4">
        <v>37</v>
      </c>
      <c r="AN21" s="4">
        <v>38</v>
      </c>
      <c r="AO21" s="4">
        <v>39</v>
      </c>
      <c r="AP21" s="4">
        <v>40</v>
      </c>
      <c r="AQ21" s="4">
        <v>41</v>
      </c>
      <c r="AR21" s="4">
        <v>42</v>
      </c>
      <c r="AS21" s="4">
        <v>43</v>
      </c>
      <c r="AT21" s="4">
        <v>44</v>
      </c>
      <c r="AU21" s="4">
        <v>45</v>
      </c>
      <c r="AV21" s="4">
        <v>46</v>
      </c>
      <c r="AW21" s="4">
        <v>47</v>
      </c>
      <c r="AX21" s="4">
        <v>48</v>
      </c>
      <c r="AY21" s="4">
        <v>49</v>
      </c>
      <c r="AZ21" s="4">
        <v>50</v>
      </c>
      <c r="BA21" s="4">
        <v>51</v>
      </c>
      <c r="BB21" s="4">
        <v>52</v>
      </c>
      <c r="BC21" s="4">
        <v>53</v>
      </c>
      <c r="BD21" s="4">
        <v>54</v>
      </c>
    </row>
    <row r="22" spans="1:56" ht="19.5" customHeight="1">
      <c r="A22" s="45" t="s">
        <v>74</v>
      </c>
      <c r="B22" s="4">
        <f t="shared" si="0"/>
        <v>40</v>
      </c>
      <c r="C22" s="4"/>
      <c r="D22" s="4">
        <v>10</v>
      </c>
      <c r="E22" s="79">
        <v>20</v>
      </c>
      <c r="F22" s="79"/>
      <c r="G22" s="79">
        <v>7</v>
      </c>
      <c r="H22" s="79">
        <v>3</v>
      </c>
      <c r="I22" s="79"/>
      <c r="J22" s="79"/>
      <c r="K22" s="79"/>
      <c r="L22" s="79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45" t="s">
        <v>75</v>
      </c>
      <c r="B23" s="4">
        <f t="shared" si="0"/>
        <v>9</v>
      </c>
      <c r="C23" s="4"/>
      <c r="D23" s="4">
        <v>7</v>
      </c>
      <c r="E23" s="79"/>
      <c r="F23" s="4"/>
      <c r="G23" s="79"/>
      <c r="H23" s="79">
        <v>2</v>
      </c>
      <c r="I23" s="79"/>
      <c r="J23" s="79"/>
      <c r="K23" s="79"/>
      <c r="L23" s="79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45" t="s">
        <v>76</v>
      </c>
      <c r="B24" s="4">
        <f t="shared" si="0"/>
        <v>7</v>
      </c>
      <c r="C24" s="4"/>
      <c r="D24" s="4">
        <v>7</v>
      </c>
      <c r="E24" s="79"/>
      <c r="F24" s="79"/>
      <c r="G24" s="79"/>
      <c r="H24" s="79"/>
      <c r="I24" s="79"/>
      <c r="J24" s="79"/>
      <c r="K24" s="79"/>
      <c r="L24" s="79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45" t="s">
        <v>77</v>
      </c>
      <c r="B25" s="4">
        <f t="shared" si="0"/>
        <v>28</v>
      </c>
      <c r="C25" s="4"/>
      <c r="D25" s="4">
        <v>7</v>
      </c>
      <c r="E25" s="79">
        <v>7</v>
      </c>
      <c r="F25" s="79"/>
      <c r="G25" s="79">
        <v>7</v>
      </c>
      <c r="H25" s="79">
        <v>7</v>
      </c>
      <c r="I25" s="4"/>
      <c r="J25" s="79"/>
      <c r="K25" s="79"/>
      <c r="L25" s="79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 ht="19.5" customHeight="1">
      <c r="A26" s="45" t="s">
        <v>78</v>
      </c>
      <c r="B26" s="4">
        <f t="shared" si="0"/>
        <v>22</v>
      </c>
      <c r="C26" s="4"/>
      <c r="D26" s="4">
        <v>1</v>
      </c>
      <c r="E26" s="79">
        <v>7</v>
      </c>
      <c r="F26" s="4"/>
      <c r="G26" s="79">
        <v>7</v>
      </c>
      <c r="H26" s="4">
        <v>7</v>
      </c>
      <c r="I26" s="79"/>
      <c r="J26" s="4"/>
      <c r="K26" s="79"/>
      <c r="L26" s="79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 ht="19.5" customHeight="1">
      <c r="A27" s="45"/>
      <c r="B27" s="4">
        <f t="shared" si="0"/>
        <v>0</v>
      </c>
      <c r="C27" s="4"/>
      <c r="D27" s="4"/>
      <c r="E27" s="79"/>
      <c r="F27" s="4"/>
      <c r="G27" s="79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 ht="19.5" customHeight="1">
      <c r="A28" s="45"/>
      <c r="B28" s="4">
        <f t="shared" si="0"/>
        <v>0</v>
      </c>
      <c r="C28" s="4"/>
      <c r="D28" s="4"/>
      <c r="E28" s="79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</sheetData>
  <sheetProtection/>
  <mergeCells count="4">
    <mergeCell ref="A11:BD11"/>
    <mergeCell ref="A12:BD12"/>
    <mergeCell ref="A19:BD19"/>
    <mergeCell ref="A20:BD20"/>
  </mergeCells>
  <conditionalFormatting sqref="AJ26:AU26 O28:BD28 C28:M28 G22:H26 I22:I24 G27:I27 R26:V26 I26 J22:J25 K22:L26 Y26 F22 F24:F25 AO27:AP27 K27:AM27 AX27:BD27 AR27:AU27 AB26:AH26 AI24:AI26 AQ24 AV25:AV26 AW26:BA26 BB22:BD26 BA24 C22:E27 F18:J18 S17 AI18 W18:X18 N18 BB18:BD18 AY14 F15 H15:J16 AL14 AS14 V14:W14 L14:L18 R14:T14 AD14 AB14 AI14:AJ14 H14:I14 O14 AG14 K15:K18 G15:G17 C14:E18 AT8 AC6:AF6 S6 AX7:BA8 AT6 AV8:AW8 AU7:AU8 AE8:AF8 AL8 AB6:AB8 Y6:AA6 U6:U8 W6 X8 Z8:AA8 AC8 AY10 R6:R7 O6:Q6 I8:J8 F9:G9 C9:E10 L7 Q8 C4:E4 G10 AH6 AG6:AG8 AI5:AI8 AJ6:AK8 AL6 AQ8:AR8 AM6:AP8 AQ6:AR6 AS6:AS8 BB4:BD9 C5:G8">
    <cfRule type="cellIs" priority="2" dxfId="190" operator="equal" stopIfTrue="1">
      <formula>0</formula>
    </cfRule>
  </conditionalFormatting>
  <conditionalFormatting sqref="AB22:AP25 N28 AN27 AQ27 AV27:AW27 F23 F26:F27 I25 J26:J27 M22:Q26 R22:V25 W22:X26 Y22:Y25 Z22:AA26 AQ25 AQ22:AQ23 AR22:AU25 AV22:AV24 AW22:AZ25 BA25 BA22:BA23 Y18 S18 H17:J17 F16:F17 T17:T18 BA18 AK14:AK18 AG15:AG18 AE14:AF18 X14:Y17 AD15:AD18 AM14:AR14 AI15:AJ18 AH14:AH18 O15:O18 AT14:AX14 F14:G14 BA14:BD17 J14:K14 M14:M18 N14:N17 P14:Q18 R15:R18 S15:T16 U14:U18 V15:V18 W15:W17 Z14:AA18 AB15:AB18 AC14:AC18 AL15:AY18 AZ14:AZ18 AQ7:AR7 AU4:AU6 AL7 Q7 X4:X7 T4:T9 AC7 R8:R9 Q9 I4:J7 I9:J9 F4:G4 H4:H9 F10 H10:AX10 AZ10:BD10 L8:L9 K4:K9 L4:L6 M4:N9 O7:P9 S7:S9 O4:S5 U9 U4:U5 V4:V9 W4:W5 W7:W9 X9 Y7:Y9 Z7:AA7 Z9:AC9 AD7:AD9 AE7:AF7 AH7:AH9 AE9:AG9 AT7 Y4:AT5 AV4:AW7 AX4:BA6 AI9:BA9 AI7">
    <cfRule type="expression" priority="1" dxfId="189" stopIfTrue="1">
      <formula>F4="신"</formula>
    </cfRule>
  </conditionalFormatting>
  <conditionalFormatting sqref="A4:A10 A22:A28 A14:A18">
    <cfRule type="expression" priority="5" dxfId="189" stopIfTrue="1">
      <formula>#REF!="신"</formula>
    </cfRule>
    <cfRule type="expression" priority="6" dxfId="190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r:id="rId1"/>
  <headerFooter alignWithMargins="0">
    <oddHeader>&amp;C2007년도 중등부 출결현황</oddHeader>
  </headerFooter>
  <rowBreaks count="1" manualBreakCount="1">
    <brk id="16" max="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D45"/>
  <sheetViews>
    <sheetView zoomScalePageLayoutView="0" workbookViewId="0" topLeftCell="A22">
      <pane xSplit="2" topLeftCell="C1" activePane="topRight" state="frozen"/>
      <selection pane="topLeft" activeCell="A1" sqref="A1"/>
      <selection pane="topRight" activeCell="H39" sqref="H39"/>
    </sheetView>
  </sheetViews>
  <sheetFormatPr defaultColWidth="9.140625" defaultRowHeight="19.5" customHeight="1"/>
  <cols>
    <col min="1" max="1" width="5.57421875" style="47" customWidth="1"/>
    <col min="2" max="2" width="2.57421875" style="80" customWidth="1"/>
    <col min="3" max="56" width="2.421875" style="80" customWidth="1"/>
    <col min="57" max="16384" width="9.00390625" style="80" customWidth="1"/>
  </cols>
  <sheetData>
    <row r="1" spans="1:56" ht="19.5" customHeight="1">
      <c r="A1" s="9" t="s">
        <v>161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6" t="s">
        <v>162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155</v>
      </c>
      <c r="B3" s="4" t="s">
        <v>163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81" t="s">
        <v>164</v>
      </c>
      <c r="B4" s="4">
        <f>SUM(C4:BD4)</f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81" t="s">
        <v>165</v>
      </c>
      <c r="B5" s="4">
        <f aca="true" t="shared" si="0" ref="B5:B43">SUM(C5:BD5)</f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81" t="s">
        <v>166</v>
      </c>
      <c r="B6" s="4">
        <f t="shared" si="0"/>
        <v>12</v>
      </c>
      <c r="C6" s="4">
        <v>4</v>
      </c>
      <c r="D6" s="4">
        <v>4</v>
      </c>
      <c r="E6" s="4">
        <v>4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81" t="s">
        <v>167</v>
      </c>
      <c r="B7" s="4">
        <f t="shared" si="0"/>
        <v>69</v>
      </c>
      <c r="C7" s="4">
        <v>13</v>
      </c>
      <c r="D7" s="4">
        <v>13</v>
      </c>
      <c r="E7" s="4">
        <v>23</v>
      </c>
      <c r="F7" s="4"/>
      <c r="G7" s="4">
        <v>20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81" t="s">
        <v>168</v>
      </c>
      <c r="B8" s="4">
        <f t="shared" si="0"/>
        <v>46</v>
      </c>
      <c r="C8" s="4">
        <v>10</v>
      </c>
      <c r="D8" s="4">
        <v>10</v>
      </c>
      <c r="E8" s="4">
        <v>16</v>
      </c>
      <c r="F8" s="4"/>
      <c r="G8" s="4">
        <v>10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81" t="s">
        <v>169</v>
      </c>
      <c r="B9" s="4">
        <f t="shared" si="0"/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81" t="s">
        <v>170</v>
      </c>
      <c r="B10" s="4">
        <f t="shared" si="0"/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77" t="s">
        <v>171</v>
      </c>
      <c r="B11" s="4">
        <f t="shared" si="0"/>
        <v>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 ht="19.5" customHeight="1">
      <c r="A12" s="82" t="s">
        <v>198</v>
      </c>
      <c r="B12" s="4">
        <f t="shared" si="0"/>
        <v>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 ht="19.5" customHeight="1">
      <c r="A13" s="271" t="s">
        <v>172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3"/>
    </row>
    <row r="14" spans="1:56" ht="19.5" customHeight="1">
      <c r="A14" s="270" t="s">
        <v>173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269"/>
    </row>
    <row r="15" spans="1:56" ht="19.5" customHeight="1">
      <c r="A15" s="4" t="s">
        <v>155</v>
      </c>
      <c r="B15" s="4" t="s">
        <v>163</v>
      </c>
      <c r="C15" s="4">
        <v>1</v>
      </c>
      <c r="D15" s="4">
        <v>2</v>
      </c>
      <c r="E15" s="4">
        <v>3</v>
      </c>
      <c r="F15" s="4">
        <v>4</v>
      </c>
      <c r="G15" s="4">
        <v>5</v>
      </c>
      <c r="H15" s="4">
        <v>6</v>
      </c>
      <c r="I15" s="4">
        <v>7</v>
      </c>
      <c r="J15" s="4">
        <v>8</v>
      </c>
      <c r="K15" s="4">
        <v>9</v>
      </c>
      <c r="L15" s="4">
        <v>10</v>
      </c>
      <c r="M15" s="4">
        <v>11</v>
      </c>
      <c r="N15" s="4">
        <v>12</v>
      </c>
      <c r="O15" s="4">
        <v>13</v>
      </c>
      <c r="P15" s="4">
        <v>14</v>
      </c>
      <c r="Q15" s="4">
        <v>15</v>
      </c>
      <c r="R15" s="4">
        <v>16</v>
      </c>
      <c r="S15" s="4">
        <v>17</v>
      </c>
      <c r="T15" s="4">
        <v>18</v>
      </c>
      <c r="U15" s="4">
        <v>19</v>
      </c>
      <c r="V15" s="4">
        <v>20</v>
      </c>
      <c r="W15" s="4">
        <v>21</v>
      </c>
      <c r="X15" s="4">
        <v>22</v>
      </c>
      <c r="Y15" s="4">
        <v>23</v>
      </c>
      <c r="Z15" s="4">
        <v>24</v>
      </c>
      <c r="AA15" s="4">
        <v>25</v>
      </c>
      <c r="AB15" s="4">
        <v>26</v>
      </c>
      <c r="AC15" s="4">
        <v>27</v>
      </c>
      <c r="AD15" s="4">
        <v>28</v>
      </c>
      <c r="AE15" s="4">
        <v>29</v>
      </c>
      <c r="AF15" s="4">
        <v>30</v>
      </c>
      <c r="AG15" s="4">
        <v>31</v>
      </c>
      <c r="AH15" s="4">
        <v>32</v>
      </c>
      <c r="AI15" s="4">
        <v>33</v>
      </c>
      <c r="AJ15" s="4">
        <v>34</v>
      </c>
      <c r="AK15" s="4">
        <v>35</v>
      </c>
      <c r="AL15" s="4">
        <v>36</v>
      </c>
      <c r="AM15" s="4">
        <v>37</v>
      </c>
      <c r="AN15" s="4">
        <v>38</v>
      </c>
      <c r="AO15" s="4">
        <v>39</v>
      </c>
      <c r="AP15" s="4">
        <v>40</v>
      </c>
      <c r="AQ15" s="4">
        <v>41</v>
      </c>
      <c r="AR15" s="4">
        <v>42</v>
      </c>
      <c r="AS15" s="4">
        <v>43</v>
      </c>
      <c r="AT15" s="4">
        <v>44</v>
      </c>
      <c r="AU15" s="4">
        <v>45</v>
      </c>
      <c r="AV15" s="4">
        <v>46</v>
      </c>
      <c r="AW15" s="4">
        <v>47</v>
      </c>
      <c r="AX15" s="4">
        <v>48</v>
      </c>
      <c r="AY15" s="4">
        <v>49</v>
      </c>
      <c r="AZ15" s="4">
        <v>50</v>
      </c>
      <c r="BA15" s="4">
        <v>51</v>
      </c>
      <c r="BB15" s="4">
        <v>52</v>
      </c>
      <c r="BC15" s="4">
        <v>53</v>
      </c>
      <c r="BD15" s="4">
        <v>54</v>
      </c>
    </row>
    <row r="16" spans="1:56" ht="19.5" customHeight="1">
      <c r="A16" s="81" t="s">
        <v>174</v>
      </c>
      <c r="B16" s="4">
        <f t="shared" si="0"/>
        <v>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81" t="s">
        <v>175</v>
      </c>
      <c r="B17" s="4">
        <f t="shared" si="0"/>
        <v>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81" t="s">
        <v>176</v>
      </c>
      <c r="B18" s="4">
        <f t="shared" si="0"/>
        <v>38</v>
      </c>
      <c r="C18" s="4"/>
      <c r="D18" s="4"/>
      <c r="E18" s="4"/>
      <c r="F18" s="4"/>
      <c r="G18" s="4"/>
      <c r="H18" s="4">
        <v>38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81" t="s">
        <v>177</v>
      </c>
      <c r="B19" s="4">
        <f t="shared" si="0"/>
        <v>154</v>
      </c>
      <c r="C19" s="4"/>
      <c r="D19" s="4">
        <v>28</v>
      </c>
      <c r="E19" s="4">
        <v>50</v>
      </c>
      <c r="F19" s="4"/>
      <c r="G19" s="4">
        <v>50</v>
      </c>
      <c r="H19" s="4">
        <v>26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 ht="19.5" customHeight="1">
      <c r="A20" s="81" t="s">
        <v>178</v>
      </c>
      <c r="B20" s="4">
        <f t="shared" si="0"/>
        <v>167</v>
      </c>
      <c r="C20" s="4"/>
      <c r="D20" s="4">
        <v>30</v>
      </c>
      <c r="E20" s="4">
        <v>60</v>
      </c>
      <c r="F20" s="4"/>
      <c r="G20" s="4">
        <v>47</v>
      </c>
      <c r="H20" s="4">
        <v>30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 ht="19.5" customHeight="1">
      <c r="A21" s="81" t="s">
        <v>179</v>
      </c>
      <c r="B21" s="4">
        <f t="shared" si="0"/>
        <v>60</v>
      </c>
      <c r="C21" s="4"/>
      <c r="D21" s="4">
        <v>10</v>
      </c>
      <c r="E21" s="4">
        <v>50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 ht="19.5" customHeight="1">
      <c r="A22" s="81" t="s">
        <v>180</v>
      </c>
      <c r="B22" s="4">
        <f t="shared" si="0"/>
        <v>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77" t="s">
        <v>199</v>
      </c>
      <c r="B23" s="4">
        <f t="shared" si="0"/>
        <v>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82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267" t="s">
        <v>181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  <c r="AN25" s="268"/>
      <c r="AO25" s="268"/>
      <c r="AP25" s="268"/>
      <c r="AQ25" s="268"/>
      <c r="AR25" s="268"/>
      <c r="AS25" s="268"/>
      <c r="AT25" s="268"/>
      <c r="AU25" s="268"/>
      <c r="AV25" s="268"/>
      <c r="AW25" s="268"/>
      <c r="AX25" s="268"/>
      <c r="AY25" s="268"/>
      <c r="AZ25" s="268"/>
      <c r="BA25" s="268"/>
      <c r="BB25" s="268"/>
      <c r="BC25" s="268"/>
      <c r="BD25" s="269"/>
    </row>
    <row r="26" spans="1:56" ht="19.5" customHeight="1">
      <c r="A26" s="270" t="s">
        <v>182</v>
      </c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68"/>
      <c r="AZ26" s="268"/>
      <c r="BA26" s="268"/>
      <c r="BB26" s="268"/>
      <c r="BC26" s="268"/>
      <c r="BD26" s="269"/>
    </row>
    <row r="27" spans="1:56" ht="19.5" customHeight="1">
      <c r="A27" s="4" t="s">
        <v>155</v>
      </c>
      <c r="B27" s="4" t="s">
        <v>163</v>
      </c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  <c r="L27" s="4">
        <v>10</v>
      </c>
      <c r="M27" s="4">
        <v>11</v>
      </c>
      <c r="N27" s="4">
        <v>12</v>
      </c>
      <c r="O27" s="4">
        <v>13</v>
      </c>
      <c r="P27" s="4">
        <v>14</v>
      </c>
      <c r="Q27" s="4">
        <v>15</v>
      </c>
      <c r="R27" s="4">
        <v>16</v>
      </c>
      <c r="S27" s="4">
        <v>17</v>
      </c>
      <c r="T27" s="4">
        <v>18</v>
      </c>
      <c r="U27" s="4">
        <v>19</v>
      </c>
      <c r="V27" s="4">
        <v>20</v>
      </c>
      <c r="W27" s="4">
        <v>21</v>
      </c>
      <c r="X27" s="4">
        <v>22</v>
      </c>
      <c r="Y27" s="4">
        <v>23</v>
      </c>
      <c r="Z27" s="4">
        <v>24</v>
      </c>
      <c r="AA27" s="4">
        <v>25</v>
      </c>
      <c r="AB27" s="4">
        <v>26</v>
      </c>
      <c r="AC27" s="4">
        <v>27</v>
      </c>
      <c r="AD27" s="4">
        <v>28</v>
      </c>
      <c r="AE27" s="4">
        <v>29</v>
      </c>
      <c r="AF27" s="4">
        <v>30</v>
      </c>
      <c r="AG27" s="4">
        <v>31</v>
      </c>
      <c r="AH27" s="4">
        <v>32</v>
      </c>
      <c r="AI27" s="4">
        <v>33</v>
      </c>
      <c r="AJ27" s="4">
        <v>34</v>
      </c>
      <c r="AK27" s="4">
        <v>35</v>
      </c>
      <c r="AL27" s="4">
        <v>36</v>
      </c>
      <c r="AM27" s="4">
        <v>37</v>
      </c>
      <c r="AN27" s="4">
        <v>38</v>
      </c>
      <c r="AO27" s="4">
        <v>39</v>
      </c>
      <c r="AP27" s="4">
        <v>40</v>
      </c>
      <c r="AQ27" s="4">
        <v>41</v>
      </c>
      <c r="AR27" s="4">
        <v>42</v>
      </c>
      <c r="AS27" s="4">
        <v>43</v>
      </c>
      <c r="AT27" s="4">
        <v>44</v>
      </c>
      <c r="AU27" s="4">
        <v>45</v>
      </c>
      <c r="AV27" s="4">
        <v>46</v>
      </c>
      <c r="AW27" s="4">
        <v>47</v>
      </c>
      <c r="AX27" s="4">
        <v>48</v>
      </c>
      <c r="AY27" s="4">
        <v>49</v>
      </c>
      <c r="AZ27" s="4">
        <v>50</v>
      </c>
      <c r="BA27" s="4">
        <v>51</v>
      </c>
      <c r="BB27" s="4">
        <v>52</v>
      </c>
      <c r="BC27" s="4">
        <v>53</v>
      </c>
      <c r="BD27" s="4">
        <v>54</v>
      </c>
    </row>
    <row r="28" spans="1:56" ht="19.5" customHeight="1">
      <c r="A28" s="81" t="s">
        <v>183</v>
      </c>
      <c r="B28" s="4">
        <f t="shared" si="0"/>
        <v>80</v>
      </c>
      <c r="C28" s="4">
        <v>8</v>
      </c>
      <c r="D28" s="4">
        <v>24</v>
      </c>
      <c r="E28" s="4">
        <v>28</v>
      </c>
      <c r="F28" s="4"/>
      <c r="G28" s="4">
        <v>20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 ht="19.5" customHeight="1">
      <c r="A29" s="81" t="s">
        <v>184</v>
      </c>
      <c r="B29" s="4">
        <f t="shared" si="0"/>
        <v>97</v>
      </c>
      <c r="C29" s="4">
        <v>7</v>
      </c>
      <c r="D29" s="4">
        <v>20</v>
      </c>
      <c r="E29" s="4">
        <v>25</v>
      </c>
      <c r="F29" s="4"/>
      <c r="G29" s="4">
        <v>30</v>
      </c>
      <c r="H29" s="4">
        <v>15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 ht="19.5" customHeight="1">
      <c r="A30" s="81" t="s">
        <v>185</v>
      </c>
      <c r="B30" s="4">
        <f t="shared" si="0"/>
        <v>30</v>
      </c>
      <c r="C30" s="4"/>
      <c r="D30" s="4">
        <v>10</v>
      </c>
      <c r="E30" s="4">
        <v>20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 ht="19.5" customHeight="1">
      <c r="A31" s="81" t="s">
        <v>186</v>
      </c>
      <c r="B31" s="4">
        <f t="shared" si="0"/>
        <v>84</v>
      </c>
      <c r="C31" s="4">
        <v>4</v>
      </c>
      <c r="D31" s="4">
        <v>31</v>
      </c>
      <c r="E31" s="4">
        <v>27</v>
      </c>
      <c r="F31" s="4"/>
      <c r="G31" s="4">
        <v>21</v>
      </c>
      <c r="H31" s="4">
        <v>1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 ht="19.5" customHeight="1">
      <c r="A32" s="81" t="s">
        <v>187</v>
      </c>
      <c r="B32" s="4">
        <f t="shared" si="0"/>
        <v>25</v>
      </c>
      <c r="C32" s="4"/>
      <c r="D32" s="4">
        <v>7</v>
      </c>
      <c r="E32" s="4"/>
      <c r="F32" s="4"/>
      <c r="G32" s="4">
        <v>17</v>
      </c>
      <c r="H32" s="4">
        <v>1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1:56" ht="19.5" customHeight="1">
      <c r="A33" s="77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56" ht="19.5" customHeight="1">
      <c r="A34" s="77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 ht="19.5" customHeight="1">
      <c r="A35" s="271" t="s">
        <v>188</v>
      </c>
      <c r="B35" s="272"/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2"/>
      <c r="BC35" s="272"/>
      <c r="BD35" s="273"/>
    </row>
    <row r="36" spans="1:56" ht="19.5" customHeight="1">
      <c r="A36" s="270" t="s">
        <v>189</v>
      </c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AJ36" s="268"/>
      <c r="AK36" s="268"/>
      <c r="AL36" s="268"/>
      <c r="AM36" s="268"/>
      <c r="AN36" s="268"/>
      <c r="AO36" s="268"/>
      <c r="AP36" s="268"/>
      <c r="AQ36" s="268"/>
      <c r="AR36" s="268"/>
      <c r="AS36" s="268"/>
      <c r="AT36" s="268"/>
      <c r="AU36" s="268"/>
      <c r="AV36" s="268"/>
      <c r="AW36" s="268"/>
      <c r="AX36" s="268"/>
      <c r="AY36" s="268"/>
      <c r="AZ36" s="268"/>
      <c r="BA36" s="268"/>
      <c r="BB36" s="268"/>
      <c r="BC36" s="268"/>
      <c r="BD36" s="269"/>
    </row>
    <row r="37" spans="1:56" ht="19.5" customHeight="1">
      <c r="A37" s="4" t="s">
        <v>155</v>
      </c>
      <c r="B37" s="4" t="s">
        <v>163</v>
      </c>
      <c r="C37" s="4">
        <v>1</v>
      </c>
      <c r="D37" s="4">
        <v>2</v>
      </c>
      <c r="E37" s="4">
        <v>3</v>
      </c>
      <c r="F37" s="4">
        <v>4</v>
      </c>
      <c r="G37" s="4">
        <v>5</v>
      </c>
      <c r="H37" s="4">
        <v>6</v>
      </c>
      <c r="I37" s="4">
        <v>7</v>
      </c>
      <c r="J37" s="4">
        <v>8</v>
      </c>
      <c r="K37" s="4">
        <v>9</v>
      </c>
      <c r="L37" s="4">
        <v>10</v>
      </c>
      <c r="M37" s="4">
        <v>11</v>
      </c>
      <c r="N37" s="4">
        <v>12</v>
      </c>
      <c r="O37" s="4">
        <v>13</v>
      </c>
      <c r="P37" s="4">
        <v>14</v>
      </c>
      <c r="Q37" s="4">
        <v>15</v>
      </c>
      <c r="R37" s="4">
        <v>16</v>
      </c>
      <c r="S37" s="4">
        <v>17</v>
      </c>
      <c r="T37" s="4">
        <v>18</v>
      </c>
      <c r="U37" s="4">
        <v>19</v>
      </c>
      <c r="V37" s="4">
        <v>20</v>
      </c>
      <c r="W37" s="4">
        <v>21</v>
      </c>
      <c r="X37" s="4">
        <v>22</v>
      </c>
      <c r="Y37" s="4">
        <v>23</v>
      </c>
      <c r="Z37" s="4">
        <v>24</v>
      </c>
      <c r="AA37" s="4">
        <v>25</v>
      </c>
      <c r="AB37" s="4">
        <v>26</v>
      </c>
      <c r="AC37" s="4">
        <v>27</v>
      </c>
      <c r="AD37" s="4">
        <v>28</v>
      </c>
      <c r="AE37" s="4">
        <v>29</v>
      </c>
      <c r="AF37" s="4">
        <v>30</v>
      </c>
      <c r="AG37" s="4">
        <v>31</v>
      </c>
      <c r="AH37" s="4">
        <v>32</v>
      </c>
      <c r="AI37" s="4">
        <v>33</v>
      </c>
      <c r="AJ37" s="4">
        <v>34</v>
      </c>
      <c r="AK37" s="4">
        <v>35</v>
      </c>
      <c r="AL37" s="4">
        <v>36</v>
      </c>
      <c r="AM37" s="4">
        <v>37</v>
      </c>
      <c r="AN37" s="4">
        <v>38</v>
      </c>
      <c r="AO37" s="4">
        <v>39</v>
      </c>
      <c r="AP37" s="4">
        <v>40</v>
      </c>
      <c r="AQ37" s="4">
        <v>41</v>
      </c>
      <c r="AR37" s="4">
        <v>42</v>
      </c>
      <c r="AS37" s="4">
        <v>43</v>
      </c>
      <c r="AT37" s="4">
        <v>44</v>
      </c>
      <c r="AU37" s="4">
        <v>45</v>
      </c>
      <c r="AV37" s="4">
        <v>46</v>
      </c>
      <c r="AW37" s="4">
        <v>47</v>
      </c>
      <c r="AX37" s="4">
        <v>48</v>
      </c>
      <c r="AY37" s="4">
        <v>49</v>
      </c>
      <c r="AZ37" s="4">
        <v>50</v>
      </c>
      <c r="BA37" s="4">
        <v>51</v>
      </c>
      <c r="BB37" s="4">
        <v>52</v>
      </c>
      <c r="BC37" s="4">
        <v>53</v>
      </c>
      <c r="BD37" s="4">
        <v>54</v>
      </c>
    </row>
    <row r="38" spans="1:56" ht="19.5" customHeight="1">
      <c r="A38" s="81" t="s">
        <v>190</v>
      </c>
      <c r="B38" s="4">
        <f t="shared" si="0"/>
        <v>261</v>
      </c>
      <c r="C38" s="4"/>
      <c r="D38" s="4"/>
      <c r="E38" s="4">
        <v>70</v>
      </c>
      <c r="F38" s="4"/>
      <c r="G38" s="4">
        <v>94</v>
      </c>
      <c r="H38" s="4">
        <v>97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1:56" ht="19.5" customHeight="1">
      <c r="A39" s="81" t="s">
        <v>125</v>
      </c>
      <c r="B39" s="4">
        <f t="shared" si="0"/>
        <v>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 ht="19.5" customHeight="1">
      <c r="A40" s="81" t="s">
        <v>126</v>
      </c>
      <c r="B40" s="4">
        <f t="shared" si="0"/>
        <v>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 ht="19.5" customHeight="1">
      <c r="A41" s="81" t="s">
        <v>127</v>
      </c>
      <c r="B41" s="4">
        <f t="shared" si="0"/>
        <v>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6" ht="19.5" customHeight="1">
      <c r="A42" s="81" t="s">
        <v>128</v>
      </c>
      <c r="B42" s="4">
        <f t="shared" si="0"/>
        <v>4</v>
      </c>
      <c r="C42" s="4"/>
      <c r="D42" s="4"/>
      <c r="E42" s="4">
        <v>4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1:56" ht="19.5" customHeight="1">
      <c r="A43" s="81" t="s">
        <v>129</v>
      </c>
      <c r="B43" s="4">
        <f t="shared" si="0"/>
        <v>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:56" ht="19.5" customHeight="1">
      <c r="A44" s="8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 ht="19.5" customHeight="1">
      <c r="A45" s="8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</sheetData>
  <sheetProtection/>
  <mergeCells count="6">
    <mergeCell ref="A35:BD35"/>
    <mergeCell ref="A36:BD36"/>
    <mergeCell ref="A13:BD13"/>
    <mergeCell ref="A14:BD14"/>
    <mergeCell ref="A25:BD25"/>
    <mergeCell ref="A26:BD26"/>
  </mergeCells>
  <conditionalFormatting sqref="C44:C45 N44:S45 AZ38:BD42 W43:AA43 U43 AF43:AH43 AQ42:AT42 AJ43:BD43 N38:R43 W42 S38:X41 Y38:AA42 AB38:AB41 AC39:AC41 V44:BD45 AD38:AE41 AG38:AH40 AF38:AF42 AH41:AH42 AG42 AI38:AJ42 AK38:AL41 AM38:AM42 AN38:AP41 AQ39:AQ41 AV42:AX42 AR38:AX41 D38:M45 D34:Z34 AW32:BD32 D33:T33 Z31 W33:Z33 D32:Z32 AA33:BD34 C29:Y31 AZ28:BD31 AA29:AV32 AW29:AX31 C28:AX28 AZ24:BD24 C24:S24 W24 U24 AN22:BD22 AT20 AE17 AE21:BD21 AF16:AF17 AW16:AY16 D16:AA19 D20:S20 D21:Z21 U20:Y20 AA20:AA21 AB21:AC21 AB16:AD16 AG16 AD21:AD22 AJ17:AJ19 AI16:AJ16 AE22:AG22 AK16:AK19 AB18:AI19 AJ22:AL22 AL16 AL18:AL19 AP16:AQ16 AM16:AO19 AP18:AQ19 AR16:AR19 AS16:AV17 C23:BD23 AS18:AY19 AZ16:BD20 D22:AB22 C19:C22 AA12 AG12:AI12 AM12:AQ12 AK12 C12:U12 AY7 AY5 W11:X12 AZ4:BD12 Y11:AS11 AT4:AT7 AU4:AU12 AV4:AX11 C7:C10 C11:V11 D4:AS10 D19:D21">
    <cfRule type="expression" priority="8" dxfId="189" stopIfTrue="1">
      <formula>C4="신"</formula>
    </cfRule>
  </conditionalFormatting>
  <conditionalFormatting sqref="T44:U45 X42 AG41 AU42 AK42:AL42 AI43 AN42:AP42 AY38:AY42 S42:T43 V42:V43 U42 AC38 AB42:AE43 AQ38 C38:C43 U33:V33 Z29:Z30 AY28:AY31 C28:C34 X24:AY24 T24 V24 AB17:AD17 AH22:AI22 AC22 AH16:AH17 AU20:AY20 AB20:AS20 AI17 Z20 AM22 AE16 AG17 AL17 AP17:AQ17 T20 AW17:AY17 C16:C22 Y12:Z12 V12 AB12:AF12 AJ12 AL12 AR12:AT12 AV12:AY12 AY8:AY11 AY4 AY6 AT8:AT11 D11 C4:D9 D19:D21">
    <cfRule type="cellIs" priority="7" dxfId="190" operator="equal" stopIfTrue="1">
      <formula>0</formula>
    </cfRule>
  </conditionalFormatting>
  <conditionalFormatting sqref="C38">
    <cfRule type="expression" priority="6" dxfId="189" stopIfTrue="1">
      <formula>C38="신"</formula>
    </cfRule>
  </conditionalFormatting>
  <conditionalFormatting sqref="C41">
    <cfRule type="expression" priority="5" dxfId="189" stopIfTrue="1">
      <formula>C41="신"</formula>
    </cfRule>
  </conditionalFormatting>
  <conditionalFormatting sqref="C42">
    <cfRule type="expression" priority="4" dxfId="189" stopIfTrue="1">
      <formula>C42="신"</formula>
    </cfRule>
  </conditionalFormatting>
  <conditionalFormatting sqref="A44:A45 A4:A12 A16:A24 A28:A34">
    <cfRule type="expression" priority="11" dxfId="189" stopIfTrue="1">
      <formula>#REF!="신"</formula>
    </cfRule>
    <cfRule type="expression" priority="12" dxfId="190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D32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G6" sqref="G6"/>
    </sheetView>
  </sheetViews>
  <sheetFormatPr defaultColWidth="9.140625" defaultRowHeight="19.5" customHeight="1"/>
  <cols>
    <col min="1" max="1" width="5.57421875" style="62" customWidth="1"/>
    <col min="2" max="2" width="2.57421875" style="84" customWidth="1"/>
    <col min="3" max="20" width="2.421875" style="84" customWidth="1"/>
    <col min="21" max="21" width="2.421875" style="52" customWidth="1"/>
    <col min="22" max="56" width="2.421875" style="84" customWidth="1"/>
    <col min="57" max="16384" width="9.00390625" style="84" customWidth="1"/>
  </cols>
  <sheetData>
    <row r="1" spans="1:56" ht="19.5" customHeight="1">
      <c r="A1" s="10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1:56" ht="19.5" customHeight="1">
      <c r="A2" s="54" t="s">
        <v>64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56" ht="19.5" customHeight="1">
      <c r="A3" s="57" t="s">
        <v>10</v>
      </c>
      <c r="B3" s="29" t="s">
        <v>12</v>
      </c>
      <c r="C3" s="29">
        <v>1</v>
      </c>
      <c r="D3" s="29">
        <v>2</v>
      </c>
      <c r="E3" s="29">
        <v>3</v>
      </c>
      <c r="F3" s="29">
        <v>4</v>
      </c>
      <c r="G3" s="29">
        <v>5</v>
      </c>
      <c r="H3" s="29">
        <v>6</v>
      </c>
      <c r="I3" s="29">
        <v>7</v>
      </c>
      <c r="J3" s="29">
        <v>8</v>
      </c>
      <c r="K3" s="29">
        <v>9</v>
      </c>
      <c r="L3" s="29">
        <v>10</v>
      </c>
      <c r="M3" s="29">
        <v>11</v>
      </c>
      <c r="N3" s="29">
        <v>12</v>
      </c>
      <c r="O3" s="29">
        <v>13</v>
      </c>
      <c r="P3" s="29">
        <v>14</v>
      </c>
      <c r="Q3" s="29">
        <v>15</v>
      </c>
      <c r="R3" s="29">
        <v>16</v>
      </c>
      <c r="S3" s="29">
        <v>17</v>
      </c>
      <c r="T3" s="29">
        <v>18</v>
      </c>
      <c r="U3" s="29">
        <v>19</v>
      </c>
      <c r="V3" s="29">
        <v>20</v>
      </c>
      <c r="W3" s="29">
        <v>21</v>
      </c>
      <c r="X3" s="29">
        <v>22</v>
      </c>
      <c r="Y3" s="29">
        <v>23</v>
      </c>
      <c r="Z3" s="29">
        <v>24</v>
      </c>
      <c r="AA3" s="29">
        <v>25</v>
      </c>
      <c r="AB3" s="29">
        <v>26</v>
      </c>
      <c r="AC3" s="29">
        <v>27</v>
      </c>
      <c r="AD3" s="29">
        <v>28</v>
      </c>
      <c r="AE3" s="29">
        <v>29</v>
      </c>
      <c r="AF3" s="29">
        <v>30</v>
      </c>
      <c r="AG3" s="29">
        <v>31</v>
      </c>
      <c r="AH3" s="29">
        <v>32</v>
      </c>
      <c r="AI3" s="29">
        <v>33</v>
      </c>
      <c r="AJ3" s="29">
        <v>34</v>
      </c>
      <c r="AK3" s="29">
        <v>35</v>
      </c>
      <c r="AL3" s="29">
        <v>36</v>
      </c>
      <c r="AM3" s="29">
        <v>37</v>
      </c>
      <c r="AN3" s="29">
        <v>38</v>
      </c>
      <c r="AO3" s="29">
        <v>39</v>
      </c>
      <c r="AP3" s="29">
        <v>40</v>
      </c>
      <c r="AQ3" s="29">
        <v>41</v>
      </c>
      <c r="AR3" s="29">
        <v>42</v>
      </c>
      <c r="AS3" s="29">
        <v>43</v>
      </c>
      <c r="AT3" s="29">
        <v>44</v>
      </c>
      <c r="AU3" s="29">
        <v>45</v>
      </c>
      <c r="AV3" s="29">
        <v>46</v>
      </c>
      <c r="AW3" s="29">
        <v>47</v>
      </c>
      <c r="AX3" s="29">
        <v>48</v>
      </c>
      <c r="AY3" s="29">
        <v>49</v>
      </c>
      <c r="AZ3" s="29">
        <v>50</v>
      </c>
      <c r="BA3" s="29">
        <v>51</v>
      </c>
      <c r="BB3" s="29">
        <v>52</v>
      </c>
      <c r="BC3" s="29">
        <v>53</v>
      </c>
      <c r="BD3" s="29">
        <v>54</v>
      </c>
    </row>
    <row r="4" spans="1:56" ht="19.5" customHeight="1">
      <c r="A4" s="53" t="s">
        <v>130</v>
      </c>
      <c r="B4" s="29">
        <f>SUM(C4:BD4)</f>
        <v>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</row>
    <row r="5" spans="1:56" ht="19.5" customHeight="1">
      <c r="A5" s="53" t="s">
        <v>48</v>
      </c>
      <c r="B5" s="29">
        <f>SUM(C5:BD5)</f>
        <v>5</v>
      </c>
      <c r="C5" s="29"/>
      <c r="D5" s="29">
        <v>1</v>
      </c>
      <c r="E5" s="29"/>
      <c r="F5" s="29"/>
      <c r="G5" s="29">
        <v>4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</row>
    <row r="6" spans="1:56" ht="19.5" customHeight="1">
      <c r="A6" s="53" t="s">
        <v>131</v>
      </c>
      <c r="B6" s="29">
        <f>SUM(C6:BD6)</f>
        <v>0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</row>
    <row r="7" spans="1:56" ht="19.5" customHeight="1">
      <c r="A7" s="53" t="s">
        <v>94</v>
      </c>
      <c r="B7" s="29">
        <f>SUM(C7:BD7)</f>
        <v>0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</row>
    <row r="8" spans="1:56" ht="19.5" customHeight="1">
      <c r="A8" s="53" t="s">
        <v>132</v>
      </c>
      <c r="B8" s="29">
        <f>SUM(C8:BD8)</f>
        <v>0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</row>
    <row r="9" spans="1:56" ht="19.5" customHeight="1">
      <c r="A9" s="53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</row>
    <row r="10" spans="1:56" ht="19.5" customHeight="1">
      <c r="A10" s="42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</row>
    <row r="11" spans="1:56" ht="19.5" customHeight="1">
      <c r="A11" s="10" t="s">
        <v>18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</row>
    <row r="12" spans="1:56" ht="19.5" customHeight="1">
      <c r="A12" s="54" t="s">
        <v>65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</row>
    <row r="13" spans="1:56" ht="19.5" customHeight="1">
      <c r="A13" s="57" t="s">
        <v>10</v>
      </c>
      <c r="B13" s="29" t="s">
        <v>12</v>
      </c>
      <c r="C13" s="29">
        <v>1</v>
      </c>
      <c r="D13" s="29">
        <v>2</v>
      </c>
      <c r="E13" s="29">
        <v>3</v>
      </c>
      <c r="F13" s="29">
        <v>4</v>
      </c>
      <c r="G13" s="29">
        <v>5</v>
      </c>
      <c r="H13" s="29">
        <v>6</v>
      </c>
      <c r="I13" s="29">
        <v>7</v>
      </c>
      <c r="J13" s="29">
        <v>8</v>
      </c>
      <c r="K13" s="29">
        <v>9</v>
      </c>
      <c r="L13" s="29">
        <v>10</v>
      </c>
      <c r="M13" s="29">
        <v>11</v>
      </c>
      <c r="N13" s="29">
        <v>12</v>
      </c>
      <c r="O13" s="29">
        <v>13</v>
      </c>
      <c r="P13" s="29">
        <v>14</v>
      </c>
      <c r="Q13" s="29">
        <v>15</v>
      </c>
      <c r="R13" s="29">
        <v>16</v>
      </c>
      <c r="S13" s="29">
        <v>17</v>
      </c>
      <c r="T13" s="29">
        <v>18</v>
      </c>
      <c r="U13" s="29">
        <v>19</v>
      </c>
      <c r="V13" s="29">
        <v>20</v>
      </c>
      <c r="W13" s="29">
        <v>21</v>
      </c>
      <c r="X13" s="29">
        <v>22</v>
      </c>
      <c r="Y13" s="29">
        <v>23</v>
      </c>
      <c r="Z13" s="29">
        <v>24</v>
      </c>
      <c r="AA13" s="29">
        <v>25</v>
      </c>
      <c r="AB13" s="29">
        <v>26</v>
      </c>
      <c r="AC13" s="29">
        <v>27</v>
      </c>
      <c r="AD13" s="29">
        <v>28</v>
      </c>
      <c r="AE13" s="29">
        <v>29</v>
      </c>
      <c r="AF13" s="29">
        <v>30</v>
      </c>
      <c r="AG13" s="29">
        <v>31</v>
      </c>
      <c r="AH13" s="29">
        <v>32</v>
      </c>
      <c r="AI13" s="29">
        <v>33</v>
      </c>
      <c r="AJ13" s="29">
        <v>34</v>
      </c>
      <c r="AK13" s="29">
        <v>35</v>
      </c>
      <c r="AL13" s="29">
        <v>36</v>
      </c>
      <c r="AM13" s="29">
        <v>37</v>
      </c>
      <c r="AN13" s="29">
        <v>38</v>
      </c>
      <c r="AO13" s="29">
        <v>39</v>
      </c>
      <c r="AP13" s="29">
        <v>40</v>
      </c>
      <c r="AQ13" s="29">
        <v>41</v>
      </c>
      <c r="AR13" s="29">
        <v>42</v>
      </c>
      <c r="AS13" s="29">
        <v>43</v>
      </c>
      <c r="AT13" s="29">
        <v>44</v>
      </c>
      <c r="AU13" s="29">
        <v>45</v>
      </c>
      <c r="AV13" s="29">
        <v>46</v>
      </c>
      <c r="AW13" s="29">
        <v>47</v>
      </c>
      <c r="AX13" s="29">
        <v>48</v>
      </c>
      <c r="AY13" s="29">
        <v>49</v>
      </c>
      <c r="AZ13" s="29">
        <v>50</v>
      </c>
      <c r="BA13" s="29">
        <v>51</v>
      </c>
      <c r="BB13" s="29">
        <v>52</v>
      </c>
      <c r="BC13" s="29">
        <v>53</v>
      </c>
      <c r="BD13" s="29">
        <v>54</v>
      </c>
    </row>
    <row r="14" spans="1:56" ht="19.5" customHeight="1">
      <c r="A14" s="53" t="s">
        <v>135</v>
      </c>
      <c r="B14" s="29">
        <f>SUM(C14:BD14)</f>
        <v>0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</row>
    <row r="15" spans="1:56" ht="19.5" customHeight="1">
      <c r="A15" s="53" t="s">
        <v>136</v>
      </c>
      <c r="B15" s="29">
        <f>SUM(C15:BD15)</f>
        <v>0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</row>
    <row r="16" spans="1:56" ht="19.5" customHeight="1">
      <c r="A16" s="53" t="s">
        <v>137</v>
      </c>
      <c r="B16" s="29">
        <f>SUM(C16:BD16)</f>
        <v>0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</row>
    <row r="17" spans="1:56" ht="19.5" customHeight="1">
      <c r="A17" s="53" t="s">
        <v>138</v>
      </c>
      <c r="B17" s="29">
        <f>SUM(C17:BD17)</f>
        <v>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</row>
    <row r="18" spans="1:56" ht="19.5" customHeight="1">
      <c r="A18" s="53" t="s">
        <v>139</v>
      </c>
      <c r="B18" s="29">
        <f>SUM(C18:BD18)</f>
        <v>1</v>
      </c>
      <c r="C18" s="29"/>
      <c r="D18" s="29">
        <v>1</v>
      </c>
      <c r="E18" s="29"/>
      <c r="F18" s="29"/>
      <c r="G18" s="29"/>
      <c r="H18" s="29"/>
      <c r="I18" s="29"/>
      <c r="J18" s="29"/>
      <c r="K18" s="29"/>
      <c r="L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</row>
    <row r="19" spans="1:56" ht="19.5" customHeight="1">
      <c r="A19" s="53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</row>
    <row r="20" spans="1:56" ht="19.5" customHeight="1">
      <c r="A20" s="53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</row>
    <row r="21" spans="1:56" ht="19.5" customHeight="1">
      <c r="A21" s="10" t="s">
        <v>16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6" ht="19.5" customHeight="1">
      <c r="A22" s="60" t="s">
        <v>66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56" ht="19.5" customHeight="1">
      <c r="A23" s="57" t="s">
        <v>10</v>
      </c>
      <c r="B23" s="29" t="s">
        <v>12</v>
      </c>
      <c r="C23" s="29">
        <v>1</v>
      </c>
      <c r="D23" s="29">
        <v>2</v>
      </c>
      <c r="E23" s="29">
        <v>3</v>
      </c>
      <c r="F23" s="29">
        <v>4</v>
      </c>
      <c r="G23" s="29">
        <v>5</v>
      </c>
      <c r="H23" s="29">
        <v>6</v>
      </c>
      <c r="I23" s="29">
        <v>7</v>
      </c>
      <c r="J23" s="29">
        <v>8</v>
      </c>
      <c r="K23" s="29">
        <v>9</v>
      </c>
      <c r="L23" s="29">
        <v>10</v>
      </c>
      <c r="M23" s="29">
        <v>11</v>
      </c>
      <c r="N23" s="29">
        <v>12</v>
      </c>
      <c r="O23" s="29">
        <v>13</v>
      </c>
      <c r="P23" s="29">
        <v>14</v>
      </c>
      <c r="Q23" s="29">
        <v>15</v>
      </c>
      <c r="R23" s="29">
        <v>16</v>
      </c>
      <c r="S23" s="29">
        <v>17</v>
      </c>
      <c r="T23" s="29">
        <v>18</v>
      </c>
      <c r="U23" s="29">
        <v>19</v>
      </c>
      <c r="V23" s="29">
        <v>20</v>
      </c>
      <c r="W23" s="29">
        <v>21</v>
      </c>
      <c r="X23" s="29">
        <v>22</v>
      </c>
      <c r="Y23" s="29">
        <v>23</v>
      </c>
      <c r="Z23" s="29">
        <v>24</v>
      </c>
      <c r="AA23" s="29">
        <v>25</v>
      </c>
      <c r="AB23" s="29">
        <v>26</v>
      </c>
      <c r="AC23" s="29">
        <v>27</v>
      </c>
      <c r="AD23" s="29">
        <v>28</v>
      </c>
      <c r="AE23" s="29">
        <v>29</v>
      </c>
      <c r="AF23" s="29">
        <v>30</v>
      </c>
      <c r="AG23" s="29">
        <v>31</v>
      </c>
      <c r="AH23" s="29">
        <v>32</v>
      </c>
      <c r="AI23" s="29">
        <v>33</v>
      </c>
      <c r="AJ23" s="29">
        <v>34</v>
      </c>
      <c r="AK23" s="29">
        <v>35</v>
      </c>
      <c r="AL23" s="29">
        <v>36</v>
      </c>
      <c r="AM23" s="29">
        <v>37</v>
      </c>
      <c r="AN23" s="29">
        <v>38</v>
      </c>
      <c r="AO23" s="29">
        <v>39</v>
      </c>
      <c r="AP23" s="29">
        <v>40</v>
      </c>
      <c r="AQ23" s="29">
        <v>41</v>
      </c>
      <c r="AR23" s="29">
        <v>42</v>
      </c>
      <c r="AS23" s="29">
        <v>43</v>
      </c>
      <c r="AT23" s="29">
        <v>44</v>
      </c>
      <c r="AU23" s="29">
        <v>45</v>
      </c>
      <c r="AV23" s="29">
        <v>46</v>
      </c>
      <c r="AW23" s="29">
        <v>47</v>
      </c>
      <c r="AX23" s="29">
        <v>48</v>
      </c>
      <c r="AY23" s="29">
        <v>49</v>
      </c>
      <c r="AZ23" s="29">
        <v>50</v>
      </c>
      <c r="BA23" s="29">
        <v>51</v>
      </c>
      <c r="BB23" s="29">
        <v>52</v>
      </c>
      <c r="BC23" s="29">
        <v>53</v>
      </c>
      <c r="BD23" s="29">
        <v>54</v>
      </c>
    </row>
    <row r="24" spans="1:56" ht="19.5" customHeight="1">
      <c r="A24" s="53" t="s">
        <v>140</v>
      </c>
      <c r="B24" s="29">
        <f>SUM(C24:BD24)</f>
        <v>0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</row>
    <row r="25" spans="1:56" ht="19.5" customHeight="1">
      <c r="A25" s="53" t="s">
        <v>141</v>
      </c>
      <c r="B25" s="29">
        <f aca="true" t="shared" si="0" ref="B25:B30">SUM(C25:BD25)</f>
        <v>0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</row>
    <row r="26" spans="1:56" ht="19.5" customHeight="1">
      <c r="A26" s="53" t="s">
        <v>96</v>
      </c>
      <c r="B26" s="29">
        <f t="shared" si="0"/>
        <v>0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</row>
    <row r="27" spans="1:56" ht="19.5" customHeight="1">
      <c r="A27" s="53" t="s">
        <v>142</v>
      </c>
      <c r="B27" s="29">
        <f t="shared" si="0"/>
        <v>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</row>
    <row r="28" spans="1:56" ht="19.5" customHeight="1">
      <c r="A28" s="53" t="s">
        <v>143</v>
      </c>
      <c r="B28" s="29">
        <f t="shared" si="0"/>
        <v>0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</row>
    <row r="29" spans="1:56" ht="19.5" customHeight="1">
      <c r="A29" s="53" t="s">
        <v>54</v>
      </c>
      <c r="B29" s="29">
        <f t="shared" si="0"/>
        <v>0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</row>
    <row r="30" spans="1:56" ht="19.5" customHeight="1">
      <c r="A30" s="53" t="s">
        <v>144</v>
      </c>
      <c r="B30" s="29">
        <f t="shared" si="0"/>
        <v>0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</row>
    <row r="31" spans="1:56" ht="19.5" customHeight="1">
      <c r="A31" s="5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</row>
    <row r="32" spans="1:56" ht="19.5" customHeight="1">
      <c r="A32" s="5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</row>
  </sheetData>
  <sheetProtection/>
  <conditionalFormatting sqref="AY31:BD32 C31:AT32 AE30:BD30 AE24:AT29 AY24:BD29 AU24:AX27 D24:AD30 C27:C30 AG15:AH17 AO14:AO18 AK20 AZ19:BD20 X20:AB20 W18 AV20 AM20:AO20 AP19:AR20 AG14:AM14 AS20:AT20 AX20:AY20 U14:W17 AZ14:BD17 R14:T18 N18:N20 Q14:Q20 P14:P16 O14:O18 O19:P20 R19:W20 X19:AA19 X14 X16:X17 C19:M20 AU19:AU20 Y14:AB17 AC14:AC19 AD20 AD14:AD17 AE14:AF16 AF17:AF18 AE19:AH20 AI15:AJ20 AK19:AM19 AS17 AN14:AN17 D14:N17 AK15:AK17 AL15:AL18 AM15:AM17 AS14:AT15 AP14:AR17 AU15 AV14:AV17 AT16:AU17 AX16:AY17 AX18:BD18 AW14:AX15 AW16:AW20 C18:L18 C8:C9 AA4:AA10 AZ4:BD8 AK4 C10:T10 AZ10:BD10 V10:Z10 AB4:AB6 AB8:AB10 AC4:AC10 AD4:AD6 AD8:AD10 AM4:AO4 AL4:AL10 AK6:AK10 AM6:AM10 AN5:AO10 AE4:AJ10 AS4:AS8 AR4:AR7 AP4:AQ10 AT10:AU10 AW9:AW10 AT4:AU4 AT6:AT8 AV4:AV10 AR9:AU9 AU5:AU8 AX5 AX7:AX8 AX10 AW4:AX4 AW6:AY6 AX9:BD9 D4:Z9">
    <cfRule type="expression" priority="7" dxfId="189" stopIfTrue="1">
      <formula>C4="신"</formula>
    </cfRule>
  </conditionalFormatting>
  <conditionalFormatting sqref="AU31:AX32 AU28:AX29 C24:C26 AL20 AB19 AN19:AO19 AS19:AT19 AV19 AX19:AY19 U18:V18 AS16 P17:P18 X15 AK18 AY14:AY15 AE17:AE18 X18:AB18 AC20 AD18:AD19 AM18:AN18 AU14 AP18:AV18 AG18:AH18 C14:C18 AY10 AR8 AY7:AY8 AM5 AT5 AD7 AK5 AW5 AY4:AY5 AW7:AW8 U10 AB7 AR10:AS10 C4:C8">
    <cfRule type="cellIs" priority="6" dxfId="190" operator="equal" stopIfTrue="1">
      <formula>0</formula>
    </cfRule>
  </conditionalFormatting>
  <conditionalFormatting sqref="C24">
    <cfRule type="expression" priority="5" dxfId="189" stopIfTrue="1">
      <formula>C24="신"</formula>
    </cfRule>
  </conditionalFormatting>
  <conditionalFormatting sqref="C25">
    <cfRule type="expression" priority="4" dxfId="189" stopIfTrue="1">
      <formula>C25="신"</formula>
    </cfRule>
  </conditionalFormatting>
  <conditionalFormatting sqref="C27">
    <cfRule type="cellIs" priority="3" dxfId="190" operator="equal" stopIfTrue="1">
      <formula>0</formula>
    </cfRule>
  </conditionalFormatting>
  <conditionalFormatting sqref="C29">
    <cfRule type="cellIs" priority="2" dxfId="190" operator="equal" stopIfTrue="1">
      <formula>0</formula>
    </cfRule>
  </conditionalFormatting>
  <conditionalFormatting sqref="C30">
    <cfRule type="cellIs" priority="1" dxfId="190" operator="equal" stopIfTrue="1">
      <formula>0</formula>
    </cfRule>
  </conditionalFormatting>
  <conditionalFormatting sqref="A4:A10 A14:A20 A24:A32">
    <cfRule type="expression" priority="10" dxfId="189" stopIfTrue="1">
      <formula>#REF!="신"</formula>
    </cfRule>
    <cfRule type="expression" priority="11" dxfId="190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CGSComputer</dc:creator>
  <cp:keywords/>
  <dc:description/>
  <cp:lastModifiedBy>snoopy</cp:lastModifiedBy>
  <cp:lastPrinted>2012-12-22T13:39:51Z</cp:lastPrinted>
  <dcterms:created xsi:type="dcterms:W3CDTF">2007-01-02T12:18:59Z</dcterms:created>
  <dcterms:modified xsi:type="dcterms:W3CDTF">2012-12-22T13:39:53Z</dcterms:modified>
  <cp:category/>
  <cp:version/>
  <cp:contentType/>
  <cp:contentStatus/>
</cp:coreProperties>
</file>